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100" windowWidth="13540" windowHeight="10080" activeTab="1"/>
  </bookViews>
  <sheets>
    <sheet name="miehet 2015-2016" sheetId="1" r:id="rId1"/>
    <sheet name="naiset 2015-2016" sheetId="2" r:id="rId2"/>
    <sheet name="LML katsojamäärät 98-" sheetId="3" r:id="rId3"/>
    <sheet name="Taul2" sheetId="4" r:id="rId4"/>
    <sheet name="Taul3" sheetId="5" r:id="rId5"/>
  </sheets>
  <definedNames>
    <definedName name="_xlnm.Print_Area" localSheetId="0">'miehet 2015-2016'!$A$1:$AK$85</definedName>
  </definedNames>
  <calcPr fullCalcOnLoad="1"/>
</workbook>
</file>

<file path=xl/sharedStrings.xml><?xml version="1.0" encoding="utf-8"?>
<sst xmlns="http://schemas.openxmlformats.org/spreadsheetml/2006/main" count="464" uniqueCount="104">
  <si>
    <t>Sampo</t>
  </si>
  <si>
    <t>VaLePa</t>
  </si>
  <si>
    <t>Hurrikaani</t>
  </si>
  <si>
    <t>Loimu</t>
  </si>
  <si>
    <t>KOTIJOUKKUE</t>
  </si>
  <si>
    <t>VIERASJOUKKUE</t>
  </si>
  <si>
    <t>yht</t>
  </si>
  <si>
    <t>Runkosarja</t>
  </si>
  <si>
    <t>vieras ka</t>
  </si>
  <si>
    <t>LP-Viesti</t>
  </si>
  <si>
    <t>OrPo</t>
  </si>
  <si>
    <t>Pieksämäki</t>
  </si>
  <si>
    <t>Play off -karsinta</t>
  </si>
  <si>
    <t>Ottelu 1</t>
  </si>
  <si>
    <t>Ottelu 2</t>
  </si>
  <si>
    <t>Ottelu 3</t>
  </si>
  <si>
    <t>koti ka</t>
  </si>
  <si>
    <t>Puolivälierät</t>
  </si>
  <si>
    <t>Ottelu 4</t>
  </si>
  <si>
    <t>Ottelu 5</t>
  </si>
  <si>
    <t>Välierät</t>
  </si>
  <si>
    <t>Finaali</t>
  </si>
  <si>
    <t>keskiarvo</t>
  </si>
  <si>
    <t>Pronssiottelu</t>
  </si>
  <si>
    <t>Liigakarsinta</t>
  </si>
  <si>
    <t>ka</t>
  </si>
  <si>
    <t>Etta</t>
  </si>
  <si>
    <t>HPK</t>
  </si>
  <si>
    <t>k.09-10</t>
  </si>
  <si>
    <t>k. 08-09</t>
  </si>
  <si>
    <t>k. 07-08</t>
  </si>
  <si>
    <t xml:space="preserve"> (ei pelata)</t>
  </si>
  <si>
    <t>k. 09-08</t>
  </si>
  <si>
    <t>Lakkapää</t>
  </si>
  <si>
    <t>ka.</t>
  </si>
  <si>
    <t>Lakkapää (PerPo)</t>
  </si>
  <si>
    <t>LP Kangasala</t>
  </si>
  <si>
    <t>M i e h e t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</si>
  <si>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</si>
  <si>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</si>
  <si>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</si>
  <si>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</si>
  <si>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</si>
  <si>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</si>
  <si>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</si>
  <si>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</si>
  <si>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</si>
  <si>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</si>
  <si>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</si>
  <si>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</si>
  <si>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kasvu</t>
  </si>
  <si>
    <t>kasvu-%</t>
  </si>
  <si>
    <t>Neljännesvälierä</t>
  </si>
  <si>
    <t>Pronssipelit</t>
  </si>
  <si>
    <t>Finaalit</t>
  </si>
  <si>
    <t>N a i s e t</t>
  </si>
  <si>
    <t>Jatkosarja</t>
  </si>
  <si>
    <t>10/11</t>
  </si>
  <si>
    <t>ero</t>
  </si>
  <si>
    <t>%</t>
  </si>
  <si>
    <t>x</t>
  </si>
  <si>
    <t>Tiikerit</t>
  </si>
  <si>
    <t>k.10-11</t>
  </si>
  <si>
    <t>Korson Veto</t>
  </si>
  <si>
    <t>11/12</t>
  </si>
  <si>
    <t>WoVo</t>
  </si>
  <si>
    <t>Riento</t>
  </si>
  <si>
    <t>12/13</t>
  </si>
  <si>
    <t>k.11-12</t>
  </si>
  <si>
    <t>Liiga Riento</t>
  </si>
  <si>
    <t xml:space="preserve"> </t>
  </si>
  <si>
    <t>13/14</t>
  </si>
  <si>
    <t>k. 12-13</t>
  </si>
  <si>
    <t>sija</t>
  </si>
  <si>
    <t>k.12-13</t>
  </si>
  <si>
    <t>Rantaperkiön Isku</t>
  </si>
  <si>
    <t>LENTOPALLON MESTARUUSLIIGAN KATSOJAMÄÄRÄKEHITYS/keskiarvot sarjavaiheittain</t>
  </si>
  <si>
    <t>Isku</t>
  </si>
  <si>
    <t>LiigaPloki</t>
  </si>
  <si>
    <t>k. 13-14</t>
  </si>
  <si>
    <t>LEKA Volley</t>
  </si>
  <si>
    <t>k.13-14</t>
  </si>
  <si>
    <t>14/15</t>
  </si>
  <si>
    <t>muutos</t>
  </si>
  <si>
    <t>LP Vampula</t>
  </si>
  <si>
    <t>Kuusamo</t>
  </si>
  <si>
    <t>k. 14-15</t>
  </si>
  <si>
    <t>k.14-15</t>
  </si>
  <si>
    <t>Lentopallon Mestaruusliigakausi 2015-2016/Yleisökeskiarvot/Miehet</t>
  </si>
  <si>
    <t>MesTo</t>
  </si>
  <si>
    <t>Lentopallon Mestaruusliigakausi 2015-2016/Yleisökeskiarvot/Naiset</t>
  </si>
  <si>
    <t>15/16</t>
  </si>
  <si>
    <t>VaLepa</t>
  </si>
  <si>
    <t>Leka</t>
  </si>
  <si>
    <t>LEKA</t>
  </si>
  <si>
    <t>LP Viesti</t>
  </si>
  <si>
    <t>Ploki</t>
  </si>
  <si>
    <t>Pölkky</t>
  </si>
  <si>
    <t>LeKi</t>
  </si>
  <si>
    <t>Mahti</t>
  </si>
  <si>
    <t>KoVe</t>
  </si>
  <si>
    <t>Nurmo</t>
  </si>
  <si>
    <t>PuWo</t>
  </si>
  <si>
    <t>Mesto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</si>
</sst>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[$-40B]d\.\ mmmm&quot;ta &quot;yyyy"/>
    <numFmt numFmtId="166" formatCode="d\.m\.yyyy;@"/>
    <numFmt numFmtId="167" formatCode="#,##0.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  <numFmt numFmtId="172" formatCode="#,##0_ ;[Red]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0"/>
      <color indexed="9"/>
      <name val="Tahoma"/>
      <family val="2"/>
    </font>
    <font>
      <sz val="20"/>
      <color indexed="9"/>
      <name val="Tahoma"/>
      <family val="2"/>
    </font>
    <font>
      <sz val="10"/>
      <name val="Arial"/>
      <family val="0"/>
    </font>
    <font>
      <sz val="20"/>
      <color indexed="9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5"/>
      <color indexed="8"/>
      <name val="Calibri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3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5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3" fontId="56" fillId="0" borderId="0" xfId="0" applyNumberFormat="1" applyFont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3" fontId="58" fillId="0" borderId="0" xfId="0" applyNumberFormat="1" applyFont="1" applyAlignment="1">
      <alignment/>
    </xf>
    <xf numFmtId="3" fontId="59" fillId="33" borderId="0" xfId="0" applyNumberFormat="1" applyFont="1" applyFill="1" applyAlignment="1">
      <alignment horizontal="center"/>
    </xf>
    <xf numFmtId="3" fontId="6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43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56" fillId="0" borderId="0" xfId="0" applyNumberFormat="1" applyFont="1" applyFill="1" applyAlignment="1">
      <alignment horizontal="center" vertical="center"/>
    </xf>
    <xf numFmtId="3" fontId="56" fillId="0" borderId="0" xfId="0" applyNumberFormat="1" applyFont="1" applyAlignment="1">
      <alignment vertical="center"/>
    </xf>
    <xf numFmtId="3" fontId="56" fillId="0" borderId="13" xfId="0" applyNumberFormat="1" applyFont="1" applyBorder="1" applyAlignment="1">
      <alignment horizontal="left" vertical="center"/>
    </xf>
    <xf numFmtId="3" fontId="56" fillId="0" borderId="12" xfId="0" applyNumberFormat="1" applyFont="1" applyBorder="1" applyAlignment="1">
      <alignment horizontal="left" vertical="center"/>
    </xf>
    <xf numFmtId="3" fontId="56" fillId="0" borderId="14" xfId="0" applyNumberFormat="1" applyFont="1" applyBorder="1" applyAlignment="1">
      <alignment horizontal="left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3" fontId="43" fillId="33" borderId="18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/>
    </xf>
    <xf numFmtId="3" fontId="56" fillId="0" borderId="13" xfId="0" applyNumberFormat="1" applyFont="1" applyBorder="1" applyAlignment="1">
      <alignment horizontal="center" vertical="center"/>
    </xf>
    <xf numFmtId="3" fontId="60" fillId="0" borderId="17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vertical="center"/>
    </xf>
    <xf numFmtId="3" fontId="0" fillId="0" borderId="17" xfId="0" applyNumberFormat="1" applyBorder="1" applyAlignment="1">
      <alignment/>
    </xf>
    <xf numFmtId="3" fontId="56" fillId="0" borderId="17" xfId="0" applyNumberFormat="1" applyFont="1" applyBorder="1" applyAlignment="1">
      <alignment/>
    </xf>
    <xf numFmtId="3" fontId="0" fillId="33" borderId="0" xfId="0" applyNumberFormat="1" applyFill="1" applyAlignment="1">
      <alignment/>
    </xf>
    <xf numFmtId="3" fontId="43" fillId="33" borderId="0" xfId="0" applyNumberFormat="1" applyFont="1" applyFill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34" borderId="17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/>
    </xf>
    <xf numFmtId="3" fontId="59" fillId="33" borderId="0" xfId="0" applyNumberFormat="1" applyFont="1" applyFill="1" applyAlignment="1">
      <alignment horizontal="left"/>
    </xf>
    <xf numFmtId="3" fontId="61" fillId="0" borderId="0" xfId="0" applyNumberFormat="1" applyFont="1" applyAlignment="1">
      <alignment horizontal="center" vertical="center"/>
    </xf>
    <xf numFmtId="3" fontId="62" fillId="33" borderId="0" xfId="0" applyNumberFormat="1" applyFont="1" applyFill="1" applyAlignment="1">
      <alignment horizontal="center"/>
    </xf>
    <xf numFmtId="3" fontId="61" fillId="0" borderId="17" xfId="0" applyNumberFormat="1" applyFont="1" applyBorder="1" applyAlignment="1">
      <alignment horizontal="center" vertical="center"/>
    </xf>
    <xf numFmtId="3" fontId="61" fillId="0" borderId="17" xfId="0" applyNumberFormat="1" applyFont="1" applyBorder="1" applyAlignment="1">
      <alignment/>
    </xf>
    <xf numFmtId="3" fontId="61" fillId="0" borderId="17" xfId="0" applyNumberFormat="1" applyFont="1" applyBorder="1" applyAlignment="1">
      <alignment vertical="center"/>
    </xf>
    <xf numFmtId="3" fontId="59" fillId="33" borderId="0" xfId="0" applyNumberFormat="1" applyFont="1" applyFill="1" applyAlignment="1">
      <alignment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63" fillId="0" borderId="0" xfId="0" applyNumberFormat="1" applyFont="1" applyAlignment="1">
      <alignment horizontal="center" vertical="center"/>
    </xf>
    <xf numFmtId="3" fontId="0" fillId="35" borderId="12" xfId="0" applyNumberFormat="1" applyFill="1" applyBorder="1" applyAlignment="1">
      <alignment horizontal="center" vertical="center"/>
    </xf>
    <xf numFmtId="3" fontId="0" fillId="35" borderId="13" xfId="0" applyNumberFormat="1" applyFill="1" applyBorder="1" applyAlignment="1">
      <alignment horizontal="center" vertical="center"/>
    </xf>
    <xf numFmtId="3" fontId="0" fillId="35" borderId="15" xfId="0" applyNumberForma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63" fillId="0" borderId="17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left" vertical="center"/>
    </xf>
    <xf numFmtId="3" fontId="0" fillId="0" borderId="16" xfId="0" applyNumberFormat="1" applyBorder="1" applyAlignment="1">
      <alignment horizontal="left"/>
    </xf>
    <xf numFmtId="3" fontId="64" fillId="0" borderId="0" xfId="0" applyNumberFormat="1" applyFont="1" applyAlignment="1">
      <alignment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3" fontId="8" fillId="0" borderId="0" xfId="58" applyNumberFormat="1" applyFont="1">
      <alignment/>
      <protection/>
    </xf>
    <xf numFmtId="0" fontId="9" fillId="0" borderId="0" xfId="58" applyFont="1">
      <alignment/>
      <protection/>
    </xf>
    <xf numFmtId="0" fontId="8" fillId="0" borderId="0" xfId="58" applyFont="1" applyAlignment="1">
      <alignment vertical="center"/>
      <protection/>
    </xf>
    <xf numFmtId="49" fontId="8" fillId="0" borderId="0" xfId="58" applyNumberFormat="1" applyFont="1" applyAlignment="1">
      <alignment horizontal="center" vertical="center"/>
      <protection/>
    </xf>
    <xf numFmtId="3" fontId="8" fillId="0" borderId="0" xfId="58" applyNumberFormat="1" applyFont="1" applyAlignment="1">
      <alignment horizontal="center" vertical="center"/>
      <protection/>
    </xf>
    <xf numFmtId="0" fontId="8" fillId="0" borderId="0" xfId="58" applyFont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3" fontId="8" fillId="0" borderId="0" xfId="58" applyNumberFormat="1" applyFont="1" applyAlignment="1">
      <alignment vertical="center"/>
      <protection/>
    </xf>
    <xf numFmtId="0" fontId="9" fillId="0" borderId="0" xfId="58" applyFont="1" applyAlignment="1">
      <alignment vertical="center"/>
      <protection/>
    </xf>
    <xf numFmtId="0" fontId="7" fillId="0" borderId="0" xfId="58" applyFont="1" applyAlignment="1">
      <alignment horizontal="center" vertical="center"/>
      <protection/>
    </xf>
    <xf numFmtId="3" fontId="9" fillId="0" borderId="0" xfId="58" applyNumberFormat="1" applyFont="1" applyAlignment="1">
      <alignment horizontal="center" vertical="center"/>
      <protection/>
    </xf>
    <xf numFmtId="0" fontId="9" fillId="0" borderId="0" xfId="58" applyFont="1" applyAlignment="1">
      <alignment horizontal="center" vertical="center"/>
      <protection/>
    </xf>
    <xf numFmtId="9" fontId="9" fillId="0" borderId="0" xfId="61" applyFont="1" applyAlignment="1">
      <alignment horizontal="center" vertical="center"/>
    </xf>
    <xf numFmtId="166" fontId="7" fillId="0" borderId="0" xfId="58" applyNumberFormat="1" applyFont="1" applyAlignment="1">
      <alignment horizontal="center" vertical="center"/>
      <protection/>
    </xf>
    <xf numFmtId="3" fontId="6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61" applyFont="1" applyAlignment="1">
      <alignment/>
    </xf>
    <xf numFmtId="3" fontId="56" fillId="0" borderId="10" xfId="0" applyNumberFormat="1" applyFont="1" applyBorder="1" applyAlignment="1">
      <alignment horizontal="center"/>
    </xf>
    <xf numFmtId="3" fontId="57" fillId="0" borderId="17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/>
    </xf>
    <xf numFmtId="3" fontId="63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9" fontId="0" fillId="0" borderId="0" xfId="61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3" fontId="56" fillId="0" borderId="16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left" vertical="center"/>
    </xf>
    <xf numFmtId="3" fontId="56" fillId="0" borderId="17" xfId="0" applyNumberFormat="1" applyFont="1" applyFill="1" applyBorder="1" applyAlignment="1">
      <alignment vertical="center"/>
    </xf>
    <xf numFmtId="3" fontId="37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63" fillId="0" borderId="21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vertical="center"/>
    </xf>
    <xf numFmtId="3" fontId="56" fillId="0" borderId="15" xfId="0" applyNumberFormat="1" applyFont="1" applyFill="1" applyBorder="1" applyAlignment="1">
      <alignment vertical="center"/>
    </xf>
    <xf numFmtId="3" fontId="65" fillId="0" borderId="17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/>
    </xf>
    <xf numFmtId="3" fontId="0" fillId="0" borderId="13" xfId="0" applyNumberFormat="1" applyFont="1" applyBorder="1" applyAlignment="1">
      <alignment horizontal="center" vertical="center"/>
    </xf>
    <xf numFmtId="3" fontId="63" fillId="36" borderId="21" xfId="0" applyNumberFormat="1" applyFont="1" applyFill="1" applyBorder="1" applyAlignment="1">
      <alignment horizontal="center" vertical="center"/>
    </xf>
    <xf numFmtId="3" fontId="63" fillId="36" borderId="17" xfId="0" applyNumberFormat="1" applyFont="1" applyFill="1" applyBorder="1" applyAlignment="1">
      <alignment horizontal="center" vertical="center"/>
    </xf>
    <xf numFmtId="3" fontId="43" fillId="33" borderId="22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43" fillId="33" borderId="22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35" borderId="23" xfId="0" applyNumberFormat="1" applyFill="1" applyBorder="1" applyAlignment="1">
      <alignment horizontal="center" vertical="center"/>
    </xf>
    <xf numFmtId="3" fontId="9" fillId="0" borderId="0" xfId="58" applyNumberFormat="1" applyFont="1" applyFill="1" applyAlignment="1">
      <alignment horizontal="center" vertical="center"/>
      <protection/>
    </xf>
    <xf numFmtId="9" fontId="66" fillId="0" borderId="0" xfId="61" applyFont="1" applyAlignment="1">
      <alignment horizontal="center"/>
    </xf>
    <xf numFmtId="3" fontId="0" fillId="37" borderId="17" xfId="0" applyNumberFormat="1" applyFill="1" applyBorder="1" applyAlignment="1">
      <alignment horizontal="center" vertical="center"/>
    </xf>
    <xf numFmtId="3" fontId="43" fillId="37" borderId="10" xfId="0" applyNumberFormat="1" applyFont="1" applyFill="1" applyBorder="1" applyAlignment="1">
      <alignment horizontal="center" vertical="center"/>
    </xf>
    <xf numFmtId="3" fontId="9" fillId="38" borderId="0" xfId="58" applyNumberFormat="1" applyFont="1" applyFill="1" applyAlignment="1">
      <alignment horizontal="center" vertical="center"/>
      <protection/>
    </xf>
    <xf numFmtId="3" fontId="63" fillId="0" borderId="24" xfId="0" applyNumberFormat="1" applyFont="1" applyFill="1" applyBorder="1" applyAlignment="1">
      <alignment horizontal="center" vertical="center"/>
    </xf>
    <xf numFmtId="3" fontId="63" fillId="0" borderId="16" xfId="0" applyNumberFormat="1" applyFont="1" applyFill="1" applyBorder="1" applyAlignment="1">
      <alignment horizontal="center" vertical="center"/>
    </xf>
    <xf numFmtId="3" fontId="43" fillId="37" borderId="18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left"/>
    </xf>
    <xf numFmtId="0" fontId="9" fillId="0" borderId="0" xfId="58" applyFont="1" applyFill="1" applyAlignment="1">
      <alignment horizontal="center" vertical="center"/>
      <protection/>
    </xf>
    <xf numFmtId="3" fontId="61" fillId="0" borderId="0" xfId="0" applyNumberFormat="1" applyFont="1" applyBorder="1" applyAlignment="1">
      <alignment vertical="center"/>
    </xf>
    <xf numFmtId="3" fontId="56" fillId="0" borderId="15" xfId="0" applyNumberFormat="1" applyFont="1" applyBorder="1" applyAlignment="1">
      <alignment horizontal="left" vertical="center"/>
    </xf>
    <xf numFmtId="3" fontId="56" fillId="0" borderId="16" xfId="0" applyNumberFormat="1" applyFont="1" applyBorder="1" applyAlignment="1">
      <alignment horizontal="left" vertical="center"/>
    </xf>
    <xf numFmtId="172" fontId="56" fillId="0" borderId="16" xfId="0" applyNumberFormat="1" applyFont="1" applyBorder="1" applyAlignment="1">
      <alignment horizontal="center" vertical="center"/>
    </xf>
    <xf numFmtId="172" fontId="56" fillId="0" borderId="17" xfId="0" applyNumberFormat="1" applyFont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3" fontId="63" fillId="37" borderId="17" xfId="0" applyNumberFormat="1" applyFont="1" applyFill="1" applyBorder="1" applyAlignment="1">
      <alignment horizontal="center" vertical="center"/>
    </xf>
    <xf numFmtId="172" fontId="56" fillId="0" borderId="13" xfId="0" applyNumberFormat="1" applyFont="1" applyBorder="1" applyAlignment="1">
      <alignment horizontal="center" vertical="center"/>
    </xf>
    <xf numFmtId="172" fontId="43" fillId="33" borderId="0" xfId="0" applyNumberFormat="1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166" fontId="7" fillId="0" borderId="0" xfId="58" applyNumberFormat="1" applyFont="1" applyFill="1" applyAlignment="1">
      <alignment horizontal="center" vertical="center"/>
      <protection/>
    </xf>
    <xf numFmtId="49" fontId="8" fillId="0" borderId="0" xfId="58" applyNumberFormat="1" applyFont="1" applyFill="1" applyAlignment="1">
      <alignment horizontal="center" vertical="center"/>
      <protection/>
    </xf>
    <xf numFmtId="3" fontId="61" fillId="0" borderId="0" xfId="0" applyNumberFormat="1" applyFont="1" applyAlignment="1">
      <alignment/>
    </xf>
    <xf numFmtId="3" fontId="37" fillId="0" borderId="17" xfId="0" applyNumberFormat="1" applyFont="1" applyBorder="1" applyAlignment="1">
      <alignment horizontal="center" vertical="center"/>
    </xf>
    <xf numFmtId="0" fontId="3" fillId="39" borderId="0" xfId="58" applyFont="1" applyFill="1" applyAlignment="1">
      <alignment horizontal="left"/>
      <protection/>
    </xf>
    <xf numFmtId="0" fontId="4" fillId="39" borderId="0" xfId="58" applyFont="1" applyFill="1" applyAlignment="1">
      <alignment horizontal="left"/>
      <protection/>
    </xf>
    <xf numFmtId="0" fontId="6" fillId="39" borderId="0" xfId="57" applyFont="1" applyFill="1" applyAlignment="1">
      <alignment horizontal="left"/>
      <protection/>
    </xf>
    <xf numFmtId="0" fontId="5" fillId="0" borderId="0" xfId="57" applyAlignment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 2" xfId="57"/>
    <cellStyle name="Normaali_Katsojamääriä" xfId="58"/>
    <cellStyle name="Note" xfId="59"/>
    <cellStyle name="Output" xfId="60"/>
    <cellStyle name="Percent" xfId="61"/>
    <cellStyle name="Prosentti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5"/>
  <sheetViews>
    <sheetView zoomScale="80" zoomScaleNormal="80" zoomScaleSheetLayoutView="80" workbookViewId="0" topLeftCell="A1">
      <selection activeCell="AC20" sqref="AC20"/>
    </sheetView>
  </sheetViews>
  <sheetFormatPr defaultColWidth="11.57421875" defaultRowHeight="15"/>
  <cols>
    <col min="1" max="1" width="19.421875" style="1" customWidth="1"/>
    <col min="2" max="2" width="8.8515625" style="1" customWidth="1"/>
    <col min="3" max="3" width="8.7109375" style="1" customWidth="1"/>
    <col min="4" max="4" width="9.28125" style="1" customWidth="1"/>
    <col min="5" max="5" width="9.8515625" style="1" customWidth="1"/>
    <col min="6" max="6" width="8.7109375" style="1" customWidth="1"/>
    <col min="7" max="7" width="7.7109375" style="1" customWidth="1"/>
    <col min="8" max="8" width="8.00390625" style="1" customWidth="1"/>
    <col min="9" max="9" width="7.7109375" style="1" customWidth="1"/>
    <col min="10" max="10" width="7.421875" style="1" customWidth="1"/>
    <col min="11" max="11" width="7.28125" style="1" bestFit="1" customWidth="1"/>
    <col min="12" max="13" width="7.421875" style="1" customWidth="1"/>
    <col min="14" max="14" width="7.140625" style="1" customWidth="1"/>
    <col min="15" max="15" width="7.8515625" style="1" customWidth="1"/>
    <col min="16" max="16" width="7.7109375" style="1" customWidth="1"/>
    <col min="17" max="17" width="6.8515625" style="1" customWidth="1"/>
    <col min="18" max="18" width="6.00390625" style="1" customWidth="1"/>
    <col min="19" max="22" width="5.7109375" style="1" customWidth="1"/>
    <col min="23" max="23" width="7.00390625" style="1" customWidth="1"/>
    <col min="24" max="25" width="5.7109375" style="1" hidden="1" customWidth="1"/>
    <col min="26" max="26" width="3.7109375" style="1" customWidth="1"/>
    <col min="27" max="27" width="4.00390625" style="1" customWidth="1"/>
    <col min="28" max="28" width="9.8515625" style="1" bestFit="1" customWidth="1"/>
    <col min="29" max="29" width="4.7109375" style="1" customWidth="1"/>
    <col min="30" max="31" width="9.421875" style="1" customWidth="1"/>
    <col min="32" max="34" width="9.8515625" style="1" customWidth="1"/>
    <col min="35" max="36" width="9.8515625" style="1" bestFit="1" customWidth="1"/>
    <col min="37" max="37" width="9.421875" style="1" bestFit="1" customWidth="1"/>
    <col min="38" max="38" width="11.421875" style="1" customWidth="1"/>
    <col min="39" max="39" width="13.28125" style="1" customWidth="1"/>
    <col min="40" max="40" width="11.421875" style="1" customWidth="1"/>
    <col min="41" max="41" width="4.00390625" style="1" customWidth="1"/>
    <col min="42" max="42" width="3.421875" style="1" customWidth="1"/>
    <col min="43" max="16384" width="11.421875" style="1" customWidth="1"/>
  </cols>
  <sheetData>
    <row r="1" ht="18.75">
      <c r="A1" s="8" t="s">
        <v>88</v>
      </c>
    </row>
    <row r="2" spans="1:2" ht="18">
      <c r="A2" s="9" t="s">
        <v>7</v>
      </c>
      <c r="B2" s="2" t="s">
        <v>5</v>
      </c>
    </row>
    <row r="3" spans="1:43" ht="13.5">
      <c r="A3" s="2" t="s">
        <v>4</v>
      </c>
      <c r="B3" s="56" t="s">
        <v>33</v>
      </c>
      <c r="C3" s="57"/>
      <c r="D3" s="56" t="s">
        <v>0</v>
      </c>
      <c r="E3" s="57"/>
      <c r="F3" s="92" t="s">
        <v>61</v>
      </c>
      <c r="G3" s="57"/>
      <c r="H3" s="56" t="s">
        <v>1</v>
      </c>
      <c r="I3" s="57"/>
      <c r="J3" s="92" t="s">
        <v>63</v>
      </c>
      <c r="K3" s="57"/>
      <c r="L3" s="56" t="s">
        <v>77</v>
      </c>
      <c r="M3" s="57"/>
      <c r="N3" s="56" t="s">
        <v>2</v>
      </c>
      <c r="O3" s="57"/>
      <c r="P3" s="56" t="s">
        <v>26</v>
      </c>
      <c r="Q3" s="57"/>
      <c r="R3" s="56" t="s">
        <v>3</v>
      </c>
      <c r="S3" s="57"/>
      <c r="T3" s="56" t="s">
        <v>66</v>
      </c>
      <c r="U3" s="57"/>
      <c r="V3" s="56" t="s">
        <v>80</v>
      </c>
      <c r="W3" s="57"/>
      <c r="X3" s="56"/>
      <c r="Y3" s="57"/>
      <c r="Z3" s="122"/>
      <c r="AA3" s="57"/>
      <c r="AB3" s="29" t="s">
        <v>22</v>
      </c>
      <c r="AC3" s="29" t="s">
        <v>73</v>
      </c>
      <c r="AD3" s="29" t="s">
        <v>83</v>
      </c>
      <c r="AE3" s="29" t="s">
        <v>86</v>
      </c>
      <c r="AF3" s="105" t="s">
        <v>79</v>
      </c>
      <c r="AG3" s="105" t="s">
        <v>72</v>
      </c>
      <c r="AH3" s="25" t="s">
        <v>68</v>
      </c>
      <c r="AI3" s="25" t="s">
        <v>62</v>
      </c>
      <c r="AJ3" s="25" t="s">
        <v>28</v>
      </c>
      <c r="AK3" s="25" t="s">
        <v>32</v>
      </c>
      <c r="AL3" s="32" t="s">
        <v>30</v>
      </c>
      <c r="AO3" s="11"/>
      <c r="AP3" s="11"/>
      <c r="AQ3" s="11"/>
    </row>
    <row r="4" spans="1:43" ht="19.5" customHeight="1">
      <c r="A4" s="99" t="s">
        <v>35</v>
      </c>
      <c r="B4" s="106"/>
      <c r="C4" s="106"/>
      <c r="D4" s="100">
        <v>486</v>
      </c>
      <c r="E4" s="100"/>
      <c r="F4" s="100">
        <v>636</v>
      </c>
      <c r="G4" s="100">
        <v>584</v>
      </c>
      <c r="H4" s="100">
        <v>627</v>
      </c>
      <c r="I4" s="100"/>
      <c r="J4" s="100">
        <v>436</v>
      </c>
      <c r="K4" s="100">
        <v>518</v>
      </c>
      <c r="L4" s="100">
        <v>588</v>
      </c>
      <c r="M4" s="100">
        <v>544</v>
      </c>
      <c r="N4" s="100">
        <v>514</v>
      </c>
      <c r="O4" s="100">
        <v>616</v>
      </c>
      <c r="P4" s="100">
        <v>647</v>
      </c>
      <c r="Q4" s="100"/>
      <c r="R4" s="100">
        <v>576</v>
      </c>
      <c r="S4" s="100"/>
      <c r="T4" s="100">
        <v>512</v>
      </c>
      <c r="U4" s="100">
        <v>356</v>
      </c>
      <c r="V4" s="100">
        <v>578</v>
      </c>
      <c r="W4" s="100"/>
      <c r="X4" s="100"/>
      <c r="Y4" s="100"/>
      <c r="Z4" s="119"/>
      <c r="AA4" s="119"/>
      <c r="AB4" s="87">
        <f aca="true" t="shared" si="0" ref="AB4:AB14">AVERAGE(B4:AA4)</f>
        <v>547.8666666666667</v>
      </c>
      <c r="AC4" s="87"/>
      <c r="AD4" s="127">
        <f>AB4-AE4</f>
        <v>38.866666666666674</v>
      </c>
      <c r="AE4" s="127">
        <v>509</v>
      </c>
      <c r="AF4" s="87">
        <v>619.4666666666667</v>
      </c>
      <c r="AG4" s="87">
        <v>530.6470588235294</v>
      </c>
      <c r="AH4" s="91">
        <v>473</v>
      </c>
      <c r="AI4" s="25">
        <v>423.6923076923077</v>
      </c>
      <c r="AJ4" s="25">
        <v>410.6363636363636</v>
      </c>
      <c r="AK4" s="25">
        <v>449</v>
      </c>
      <c r="AL4" s="25">
        <v>457</v>
      </c>
      <c r="AO4" s="11"/>
      <c r="AP4" s="11"/>
      <c r="AQ4" s="11"/>
    </row>
    <row r="5" spans="1:43" ht="19.5" customHeight="1">
      <c r="A5" s="99" t="s">
        <v>0</v>
      </c>
      <c r="B5" s="55">
        <v>614</v>
      </c>
      <c r="C5" s="55">
        <v>401</v>
      </c>
      <c r="D5" s="107"/>
      <c r="E5" s="107"/>
      <c r="F5" s="55">
        <v>798</v>
      </c>
      <c r="G5" s="55"/>
      <c r="H5" s="55">
        <v>589</v>
      </c>
      <c r="I5" s="55"/>
      <c r="J5" s="55">
        <v>345</v>
      </c>
      <c r="K5" s="55"/>
      <c r="L5" s="55">
        <v>479</v>
      </c>
      <c r="M5" s="55">
        <v>444</v>
      </c>
      <c r="N5" s="55">
        <v>504</v>
      </c>
      <c r="O5" s="55"/>
      <c r="P5" s="55">
        <v>497</v>
      </c>
      <c r="Q5" s="55">
        <v>624</v>
      </c>
      <c r="R5" s="55">
        <v>591</v>
      </c>
      <c r="S5" s="55">
        <v>623</v>
      </c>
      <c r="T5" s="55">
        <v>407</v>
      </c>
      <c r="U5" s="55"/>
      <c r="V5" s="55">
        <v>974</v>
      </c>
      <c r="W5" s="55">
        <v>681</v>
      </c>
      <c r="X5" s="55"/>
      <c r="Y5" s="55"/>
      <c r="Z5" s="120"/>
      <c r="AA5" s="120"/>
      <c r="AB5" s="87">
        <f t="shared" si="0"/>
        <v>571.4</v>
      </c>
      <c r="AC5" s="87"/>
      <c r="AD5" s="127">
        <f aca="true" t="shared" si="1" ref="AD5:AD16">AB5-AE5</f>
        <v>-24.600000000000023</v>
      </c>
      <c r="AE5" s="127">
        <v>596</v>
      </c>
      <c r="AF5" s="87">
        <v>550.3333333333334</v>
      </c>
      <c r="AG5" s="87">
        <v>536.2352941176471</v>
      </c>
      <c r="AH5" s="87">
        <v>425</v>
      </c>
      <c r="AI5" s="25">
        <v>553.1428571428571</v>
      </c>
      <c r="AJ5" s="25">
        <v>417</v>
      </c>
      <c r="AK5" s="25">
        <v>463</v>
      </c>
      <c r="AL5" s="25">
        <v>546</v>
      </c>
      <c r="AO5" s="11"/>
      <c r="AP5" s="11"/>
      <c r="AQ5" s="11"/>
    </row>
    <row r="6" spans="1:43" ht="19.5" customHeight="1">
      <c r="A6" s="101" t="s">
        <v>61</v>
      </c>
      <c r="B6" s="55">
        <v>523</v>
      </c>
      <c r="C6" s="55"/>
      <c r="D6" s="55">
        <v>624</v>
      </c>
      <c r="E6" s="55">
        <v>725</v>
      </c>
      <c r="F6" s="107"/>
      <c r="G6" s="107"/>
      <c r="H6" s="55">
        <v>1134</v>
      </c>
      <c r="I6" s="55">
        <v>1182</v>
      </c>
      <c r="J6" s="55">
        <v>642</v>
      </c>
      <c r="K6" s="55"/>
      <c r="L6" s="55">
        <v>686</v>
      </c>
      <c r="M6" s="55"/>
      <c r="N6" s="55">
        <v>802</v>
      </c>
      <c r="O6" s="55">
        <v>704</v>
      </c>
      <c r="P6" s="55">
        <v>606</v>
      </c>
      <c r="Q6" s="55">
        <v>718</v>
      </c>
      <c r="R6" s="55">
        <v>667</v>
      </c>
      <c r="S6" s="55">
        <v>685</v>
      </c>
      <c r="T6" s="55">
        <v>562</v>
      </c>
      <c r="U6" s="55"/>
      <c r="V6" s="55">
        <v>731</v>
      </c>
      <c r="W6" s="55"/>
      <c r="X6" s="55"/>
      <c r="Y6" s="55"/>
      <c r="Z6" s="120"/>
      <c r="AA6" s="120"/>
      <c r="AB6" s="87">
        <f t="shared" si="0"/>
        <v>732.7333333333333</v>
      </c>
      <c r="AC6" s="87">
        <v>3</v>
      </c>
      <c r="AD6" s="127">
        <f t="shared" si="1"/>
        <v>25.73333333333335</v>
      </c>
      <c r="AE6" s="127">
        <v>707</v>
      </c>
      <c r="AF6" s="87">
        <v>686.3333333333334</v>
      </c>
      <c r="AG6" s="87">
        <v>783.8125</v>
      </c>
      <c r="AH6" s="87">
        <v>573</v>
      </c>
      <c r="AI6" s="79"/>
      <c r="AJ6" s="25"/>
      <c r="AK6" s="25"/>
      <c r="AL6" s="25"/>
      <c r="AO6" s="11"/>
      <c r="AP6" s="11"/>
      <c r="AQ6" s="11"/>
    </row>
    <row r="7" spans="1:43" ht="19.5" customHeight="1">
      <c r="A7" s="101" t="s">
        <v>1</v>
      </c>
      <c r="B7" s="55">
        <v>675</v>
      </c>
      <c r="C7" s="55">
        <v>864</v>
      </c>
      <c r="D7" s="55">
        <v>614</v>
      </c>
      <c r="E7" s="55">
        <v>514</v>
      </c>
      <c r="F7" s="55">
        <v>1233</v>
      </c>
      <c r="G7" s="55"/>
      <c r="H7" s="107"/>
      <c r="I7" s="107"/>
      <c r="J7" s="55">
        <v>669</v>
      </c>
      <c r="K7" s="55"/>
      <c r="L7" s="55">
        <v>965</v>
      </c>
      <c r="M7" s="55"/>
      <c r="N7" s="55">
        <v>946</v>
      </c>
      <c r="O7" s="55"/>
      <c r="P7" s="55">
        <v>770</v>
      </c>
      <c r="Q7" s="55">
        <v>726</v>
      </c>
      <c r="R7" s="55">
        <v>932</v>
      </c>
      <c r="S7" s="55">
        <v>765</v>
      </c>
      <c r="T7" s="55">
        <v>862</v>
      </c>
      <c r="U7" s="55"/>
      <c r="V7" s="55">
        <v>926</v>
      </c>
      <c r="W7" s="55">
        <v>630</v>
      </c>
      <c r="X7" s="55"/>
      <c r="Y7" s="55"/>
      <c r="Z7" s="120"/>
      <c r="AA7" s="120"/>
      <c r="AB7" s="87">
        <f t="shared" si="0"/>
        <v>806.0666666666667</v>
      </c>
      <c r="AC7" s="87">
        <v>1</v>
      </c>
      <c r="AD7" s="127">
        <f t="shared" si="1"/>
        <v>13.06666666666672</v>
      </c>
      <c r="AE7" s="127">
        <v>793</v>
      </c>
      <c r="AF7" s="87">
        <v>714.8</v>
      </c>
      <c r="AG7" s="87">
        <v>779.3529411764706</v>
      </c>
      <c r="AH7" s="87">
        <v>634</v>
      </c>
      <c r="AI7" s="25">
        <v>622.6153846153846</v>
      </c>
      <c r="AJ7" s="25">
        <v>615.7272727272727</v>
      </c>
      <c r="AK7" s="25">
        <v>583</v>
      </c>
      <c r="AL7" s="25">
        <v>645</v>
      </c>
      <c r="AO7" s="11"/>
      <c r="AP7" s="11"/>
      <c r="AQ7" s="11"/>
    </row>
    <row r="8" spans="1:43" ht="19.5" customHeight="1">
      <c r="A8" s="101" t="s">
        <v>63</v>
      </c>
      <c r="B8" s="55">
        <v>406</v>
      </c>
      <c r="C8" s="55"/>
      <c r="D8" s="55">
        <v>464</v>
      </c>
      <c r="E8" s="55">
        <v>417</v>
      </c>
      <c r="F8" s="55">
        <v>634</v>
      </c>
      <c r="G8" s="55">
        <v>335</v>
      </c>
      <c r="H8" s="55">
        <v>323</v>
      </c>
      <c r="I8" s="55">
        <v>421</v>
      </c>
      <c r="J8" s="107"/>
      <c r="K8" s="107"/>
      <c r="L8" s="55">
        <v>326</v>
      </c>
      <c r="M8" s="55"/>
      <c r="N8" s="55">
        <v>281</v>
      </c>
      <c r="O8" s="55">
        <v>309</v>
      </c>
      <c r="P8" s="55">
        <v>378</v>
      </c>
      <c r="Q8" s="55"/>
      <c r="R8" s="55">
        <v>377</v>
      </c>
      <c r="S8" s="55"/>
      <c r="T8" s="55">
        <v>326</v>
      </c>
      <c r="U8" s="55">
        <v>289</v>
      </c>
      <c r="V8" s="55">
        <v>380</v>
      </c>
      <c r="W8" s="55"/>
      <c r="X8" s="55"/>
      <c r="Y8" s="55"/>
      <c r="Z8" s="120"/>
      <c r="AA8" s="120"/>
      <c r="AB8" s="87">
        <f t="shared" si="0"/>
        <v>377.73333333333335</v>
      </c>
      <c r="AC8" s="87"/>
      <c r="AD8" s="127">
        <f t="shared" si="1"/>
        <v>-127.26666666666665</v>
      </c>
      <c r="AE8" s="127">
        <v>505</v>
      </c>
      <c r="AF8" s="87">
        <v>412.8</v>
      </c>
      <c r="AG8" s="87">
        <v>395.5</v>
      </c>
      <c r="AH8" s="87">
        <v>430</v>
      </c>
      <c r="AI8" s="79"/>
      <c r="AJ8" s="25"/>
      <c r="AK8" s="25"/>
      <c r="AL8" s="25"/>
      <c r="AO8" s="11"/>
      <c r="AP8" s="11"/>
      <c r="AQ8" s="11"/>
    </row>
    <row r="9" spans="1:43" ht="19.5" customHeight="1">
      <c r="A9" s="99" t="s">
        <v>75</v>
      </c>
      <c r="B9" s="55">
        <v>458</v>
      </c>
      <c r="C9" s="55"/>
      <c r="D9" s="55">
        <v>485</v>
      </c>
      <c r="E9" s="55"/>
      <c r="F9" s="55">
        <v>698</v>
      </c>
      <c r="G9" s="55">
        <v>517</v>
      </c>
      <c r="H9" s="55">
        <v>531</v>
      </c>
      <c r="I9" s="55">
        <v>273</v>
      </c>
      <c r="J9" s="55">
        <v>550</v>
      </c>
      <c r="K9" s="55">
        <v>321</v>
      </c>
      <c r="L9" s="107"/>
      <c r="M9" s="107"/>
      <c r="N9" s="55">
        <v>602</v>
      </c>
      <c r="O9" s="55">
        <v>595</v>
      </c>
      <c r="P9" s="55">
        <v>516</v>
      </c>
      <c r="Q9" s="55"/>
      <c r="R9" s="55">
        <v>531</v>
      </c>
      <c r="S9" s="55"/>
      <c r="T9" s="55">
        <v>452</v>
      </c>
      <c r="U9" s="55">
        <v>416</v>
      </c>
      <c r="V9" s="55">
        <v>547</v>
      </c>
      <c r="W9" s="55"/>
      <c r="X9" s="55"/>
      <c r="Y9" s="55"/>
      <c r="Z9" s="120"/>
      <c r="AA9" s="120"/>
      <c r="AB9" s="87">
        <f t="shared" si="0"/>
        <v>499.46666666666664</v>
      </c>
      <c r="AC9" s="87"/>
      <c r="AD9" s="127">
        <f t="shared" si="1"/>
        <v>-8.53333333333336</v>
      </c>
      <c r="AE9" s="127">
        <v>508</v>
      </c>
      <c r="AF9" s="87">
        <v>482.1333333333333</v>
      </c>
      <c r="AG9" s="87">
        <v>407.29411764705884</v>
      </c>
      <c r="AH9" s="87">
        <v>422</v>
      </c>
      <c r="AI9" s="25">
        <v>540.4615384615385</v>
      </c>
      <c r="AJ9" s="25">
        <v>537.8181818181819</v>
      </c>
      <c r="AK9" s="25">
        <v>817</v>
      </c>
      <c r="AL9" s="25">
        <v>519</v>
      </c>
      <c r="AO9" s="11"/>
      <c r="AP9" s="11"/>
      <c r="AQ9" s="11"/>
    </row>
    <row r="10" spans="1:43" ht="19.5" customHeight="1">
      <c r="A10" s="99" t="s">
        <v>2</v>
      </c>
      <c r="B10" s="55">
        <v>658</v>
      </c>
      <c r="C10" s="55"/>
      <c r="D10" s="55">
        <v>891</v>
      </c>
      <c r="E10" s="55">
        <v>744</v>
      </c>
      <c r="F10" s="55">
        <v>1081</v>
      </c>
      <c r="G10" s="55"/>
      <c r="H10" s="55">
        <v>976</v>
      </c>
      <c r="I10" s="55">
        <v>843</v>
      </c>
      <c r="J10" s="55">
        <v>614</v>
      </c>
      <c r="K10" s="55"/>
      <c r="L10" s="55">
        <v>648</v>
      </c>
      <c r="M10" s="55"/>
      <c r="N10" s="107"/>
      <c r="O10" s="107"/>
      <c r="P10" s="55">
        <v>763</v>
      </c>
      <c r="Q10" s="55">
        <v>657</v>
      </c>
      <c r="R10" s="55">
        <v>706</v>
      </c>
      <c r="S10" s="55">
        <v>828</v>
      </c>
      <c r="T10" s="55">
        <v>768</v>
      </c>
      <c r="U10" s="55"/>
      <c r="V10" s="55">
        <v>714</v>
      </c>
      <c r="W10" s="55">
        <v>1068</v>
      </c>
      <c r="X10" s="55"/>
      <c r="Y10" s="55"/>
      <c r="Z10" s="120"/>
      <c r="AA10" s="120"/>
      <c r="AB10" s="87">
        <f t="shared" si="0"/>
        <v>797.2666666666667</v>
      </c>
      <c r="AC10" s="87">
        <v>2</v>
      </c>
      <c r="AD10" s="127">
        <f t="shared" si="1"/>
        <v>71.26666666666665</v>
      </c>
      <c r="AE10" s="127">
        <v>726</v>
      </c>
      <c r="AF10" s="87">
        <v>747.2</v>
      </c>
      <c r="AG10" s="87">
        <v>726.2352941176471</v>
      </c>
      <c r="AH10" s="87">
        <v>653</v>
      </c>
      <c r="AI10" s="25">
        <v>663.3846153846154</v>
      </c>
      <c r="AJ10" s="25">
        <v>670.6363636363636</v>
      </c>
      <c r="AK10" s="25">
        <v>791</v>
      </c>
      <c r="AL10" s="25">
        <v>559</v>
      </c>
      <c r="AO10" s="11"/>
      <c r="AP10" s="11"/>
      <c r="AQ10" s="11"/>
    </row>
    <row r="11" spans="1:43" ht="19.5" customHeight="1">
      <c r="A11" s="99" t="s">
        <v>26</v>
      </c>
      <c r="B11" s="55">
        <v>543</v>
      </c>
      <c r="C11" s="55">
        <v>664</v>
      </c>
      <c r="D11" s="55">
        <v>473</v>
      </c>
      <c r="E11" s="55"/>
      <c r="F11" s="55">
        <v>735</v>
      </c>
      <c r="G11" s="55"/>
      <c r="H11" s="55">
        <v>537</v>
      </c>
      <c r="I11" s="55"/>
      <c r="J11" s="55">
        <v>395</v>
      </c>
      <c r="K11" s="55">
        <v>607</v>
      </c>
      <c r="L11" s="55">
        <v>519</v>
      </c>
      <c r="M11" s="55">
        <v>534</v>
      </c>
      <c r="N11" s="55">
        <v>516</v>
      </c>
      <c r="O11" s="55"/>
      <c r="P11" s="107"/>
      <c r="Q11" s="107"/>
      <c r="R11" s="55">
        <v>619</v>
      </c>
      <c r="S11" s="55">
        <v>610</v>
      </c>
      <c r="T11" s="55">
        <v>437</v>
      </c>
      <c r="U11" s="55"/>
      <c r="V11" s="55">
        <v>449</v>
      </c>
      <c r="W11" s="55">
        <v>529</v>
      </c>
      <c r="X11" s="55"/>
      <c r="Y11" s="55"/>
      <c r="Z11" s="120"/>
      <c r="AA11" s="120"/>
      <c r="AB11" s="87">
        <f t="shared" si="0"/>
        <v>544.4666666666667</v>
      </c>
      <c r="AC11" s="87"/>
      <c r="AD11" s="127">
        <f t="shared" si="1"/>
        <v>30.466666666666697</v>
      </c>
      <c r="AE11" s="127">
        <v>514</v>
      </c>
      <c r="AF11" s="87">
        <v>440.26666666666665</v>
      </c>
      <c r="AG11" s="87">
        <v>456.8125</v>
      </c>
      <c r="AH11" s="87">
        <v>311</v>
      </c>
      <c r="AI11" s="25">
        <v>385.6923076923077</v>
      </c>
      <c r="AJ11" s="25"/>
      <c r="AK11" s="25"/>
      <c r="AL11" s="25"/>
      <c r="AO11" s="11"/>
      <c r="AP11" s="11"/>
      <c r="AQ11" s="11"/>
    </row>
    <row r="12" spans="1:43" ht="19.5" customHeight="1">
      <c r="A12" s="99" t="s">
        <v>3</v>
      </c>
      <c r="B12" s="55">
        <v>514</v>
      </c>
      <c r="C12" s="55">
        <v>504</v>
      </c>
      <c r="D12" s="55">
        <v>828</v>
      </c>
      <c r="E12" s="55"/>
      <c r="F12" s="55">
        <v>702</v>
      </c>
      <c r="G12" s="55"/>
      <c r="H12" s="55">
        <v>712</v>
      </c>
      <c r="I12" s="55"/>
      <c r="J12" s="55">
        <v>603</v>
      </c>
      <c r="K12" s="55">
        <v>504</v>
      </c>
      <c r="L12" s="55">
        <v>487</v>
      </c>
      <c r="M12" s="55">
        <v>615</v>
      </c>
      <c r="N12" s="55">
        <v>852</v>
      </c>
      <c r="O12" s="55"/>
      <c r="P12" s="55">
        <v>530</v>
      </c>
      <c r="Q12" s="55"/>
      <c r="R12" s="107"/>
      <c r="S12" s="107"/>
      <c r="T12" s="55">
        <v>770</v>
      </c>
      <c r="U12" s="55">
        <v>747</v>
      </c>
      <c r="V12" s="55">
        <v>812</v>
      </c>
      <c r="W12" s="55">
        <v>658</v>
      </c>
      <c r="X12" s="55"/>
      <c r="Y12" s="55"/>
      <c r="Z12" s="120"/>
      <c r="AA12" s="120"/>
      <c r="AB12" s="87">
        <f t="shared" si="0"/>
        <v>655.8666666666667</v>
      </c>
      <c r="AC12" s="87">
        <v>4</v>
      </c>
      <c r="AD12" s="127">
        <f t="shared" si="1"/>
        <v>-149.13333333333333</v>
      </c>
      <c r="AE12" s="127">
        <v>805</v>
      </c>
      <c r="AF12" s="87">
        <v>703.1333333333333</v>
      </c>
      <c r="AG12" s="87">
        <v>632.5</v>
      </c>
      <c r="AH12" s="87">
        <v>605</v>
      </c>
      <c r="AI12" s="25">
        <v>675.3076923076923</v>
      </c>
      <c r="AJ12" s="25">
        <v>721.0909090909091</v>
      </c>
      <c r="AK12" s="25">
        <v>639</v>
      </c>
      <c r="AL12" s="25">
        <v>569</v>
      </c>
      <c r="AO12" s="11"/>
      <c r="AP12" s="11"/>
      <c r="AQ12" s="11"/>
    </row>
    <row r="13" spans="1:38" ht="19.5" customHeight="1">
      <c r="A13" s="101" t="s">
        <v>69</v>
      </c>
      <c r="B13" s="55">
        <v>526</v>
      </c>
      <c r="C13" s="55"/>
      <c r="D13" s="55">
        <v>603</v>
      </c>
      <c r="E13" s="55">
        <v>497</v>
      </c>
      <c r="F13" s="55">
        <v>385</v>
      </c>
      <c r="G13" s="55">
        <v>365</v>
      </c>
      <c r="H13" s="55">
        <v>550</v>
      </c>
      <c r="I13" s="55">
        <v>327</v>
      </c>
      <c r="J13" s="55">
        <v>429</v>
      </c>
      <c r="K13" s="55"/>
      <c r="L13" s="55">
        <v>426</v>
      </c>
      <c r="M13" s="55"/>
      <c r="N13" s="55">
        <v>426</v>
      </c>
      <c r="O13" s="55">
        <v>476</v>
      </c>
      <c r="P13" s="130">
        <v>526</v>
      </c>
      <c r="Q13" s="55">
        <v>486</v>
      </c>
      <c r="R13" s="55">
        <v>527</v>
      </c>
      <c r="S13" s="55"/>
      <c r="T13" s="107"/>
      <c r="U13" s="107"/>
      <c r="V13" s="55">
        <v>482</v>
      </c>
      <c r="W13" s="55"/>
      <c r="X13" s="55"/>
      <c r="Y13" s="55"/>
      <c r="Z13" s="120"/>
      <c r="AA13" s="120"/>
      <c r="AB13" s="87">
        <f t="shared" si="0"/>
        <v>468.73333333333335</v>
      </c>
      <c r="AC13" s="87"/>
      <c r="AD13" s="127">
        <f t="shared" si="1"/>
        <v>35.73333333333335</v>
      </c>
      <c r="AE13" s="127">
        <v>433</v>
      </c>
      <c r="AF13" s="87">
        <v>524.4</v>
      </c>
      <c r="AG13" s="87">
        <v>465.5</v>
      </c>
      <c r="AH13" s="87"/>
      <c r="AI13" s="25">
        <v>431</v>
      </c>
      <c r="AJ13" s="25">
        <v>580</v>
      </c>
      <c r="AK13" s="25">
        <v>542</v>
      </c>
      <c r="AL13" s="25">
        <v>590</v>
      </c>
    </row>
    <row r="14" spans="1:38" ht="19.5" customHeight="1">
      <c r="A14" s="99" t="s">
        <v>80</v>
      </c>
      <c r="B14" s="55">
        <v>358</v>
      </c>
      <c r="C14" s="55">
        <v>294</v>
      </c>
      <c r="D14" s="55">
        <v>2963</v>
      </c>
      <c r="E14" s="55"/>
      <c r="F14" s="55">
        <v>458</v>
      </c>
      <c r="G14" s="55">
        <v>583</v>
      </c>
      <c r="H14" s="55">
        <v>434</v>
      </c>
      <c r="I14" s="55"/>
      <c r="J14" s="55">
        <v>377</v>
      </c>
      <c r="K14" s="55">
        <v>583</v>
      </c>
      <c r="L14" s="55">
        <v>563</v>
      </c>
      <c r="M14" s="55">
        <v>398</v>
      </c>
      <c r="N14" s="55">
        <v>496</v>
      </c>
      <c r="O14" s="55"/>
      <c r="P14" s="55">
        <v>411</v>
      </c>
      <c r="Q14" s="55"/>
      <c r="R14" s="55">
        <v>228</v>
      </c>
      <c r="S14" s="55"/>
      <c r="T14" s="55">
        <v>489</v>
      </c>
      <c r="U14" s="55">
        <v>483</v>
      </c>
      <c r="V14" s="107"/>
      <c r="W14" s="107"/>
      <c r="X14" s="55"/>
      <c r="Y14" s="55"/>
      <c r="Z14" s="120"/>
      <c r="AA14" s="120"/>
      <c r="AB14" s="87">
        <f t="shared" si="0"/>
        <v>607.8666666666667</v>
      </c>
      <c r="AC14" s="26"/>
      <c r="AD14" s="127">
        <f t="shared" si="1"/>
        <v>124.86666666666667</v>
      </c>
      <c r="AE14" s="131">
        <v>483</v>
      </c>
      <c r="AF14" s="29"/>
      <c r="AG14" s="29"/>
      <c r="AH14" s="29"/>
      <c r="AI14" s="88"/>
      <c r="AJ14" s="25"/>
      <c r="AK14" s="25"/>
      <c r="AL14" s="25"/>
    </row>
    <row r="15" spans="1:38" ht="19.5" customHeight="1" thickBot="1">
      <c r="A15" s="99"/>
      <c r="B15" s="130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107"/>
      <c r="AA15" s="107"/>
      <c r="AB15" s="87"/>
      <c r="AC15" s="26"/>
      <c r="AD15" s="127"/>
      <c r="AE15" s="127"/>
      <c r="AF15" s="26"/>
      <c r="AG15" s="26"/>
      <c r="AH15" s="26"/>
      <c r="AI15" s="26"/>
      <c r="AJ15" s="26"/>
      <c r="AK15" s="26"/>
      <c r="AL15" s="26"/>
    </row>
    <row r="16" spans="1:38" ht="19.5" customHeight="1" thickBot="1">
      <c r="A16" s="102" t="s">
        <v>8</v>
      </c>
      <c r="B16" s="103">
        <f>AVERAGE(B4:C14)</f>
        <v>533.4666666666667</v>
      </c>
      <c r="C16" s="104"/>
      <c r="D16" s="103">
        <f>AVERAGE(D4:E14)</f>
        <v>755.2</v>
      </c>
      <c r="E16" s="104"/>
      <c r="F16" s="103">
        <f>AVERAGE(F4:G14)</f>
        <v>649.6</v>
      </c>
      <c r="G16" s="104"/>
      <c r="H16" s="103">
        <f>AVERAGE(H4:I14)</f>
        <v>630.6</v>
      </c>
      <c r="I16" s="104"/>
      <c r="J16" s="103">
        <f>AVERAGE(J4:K14)</f>
        <v>506.2</v>
      </c>
      <c r="K16" s="104"/>
      <c r="L16" s="103">
        <f>AVERAGE(L4:M14)</f>
        <v>548.1333333333333</v>
      </c>
      <c r="M16" s="104"/>
      <c r="N16" s="103">
        <f>AVERAGE(N4:O14)</f>
        <v>575.9333333333333</v>
      </c>
      <c r="O16" s="104"/>
      <c r="P16" s="103">
        <f>AVERAGE(P4:Q14)</f>
        <v>590.3333333333334</v>
      </c>
      <c r="Q16" s="104"/>
      <c r="R16" s="103">
        <f>AVERAGE(R4:S14)</f>
        <v>617.6666666666666</v>
      </c>
      <c r="S16" s="104"/>
      <c r="T16" s="103">
        <f>AVERAGE(T4:U14)</f>
        <v>525.0666666666667</v>
      </c>
      <c r="U16" s="104"/>
      <c r="V16" s="103">
        <f>AVERAGE(V4:W14)</f>
        <v>677.2666666666667</v>
      </c>
      <c r="W16" s="104"/>
      <c r="X16" s="103" t="e">
        <f>AVERAGE(X4:Y14)</f>
        <v>#DIV/0!</v>
      </c>
      <c r="Y16" s="104"/>
      <c r="Z16" s="103" t="e">
        <f>AVERAGE(Z4:AA14)</f>
        <v>#DIV/0!</v>
      </c>
      <c r="AA16" s="104"/>
      <c r="AB16" s="12">
        <f>AVERAGE(B4:AA15)</f>
        <v>600.8606060606061</v>
      </c>
      <c r="AC16" s="121"/>
      <c r="AD16" s="127">
        <f t="shared" si="1"/>
        <v>28.860606060606074</v>
      </c>
      <c r="AE16" s="132">
        <v>572</v>
      </c>
      <c r="AF16" s="12">
        <v>571.369696969697</v>
      </c>
      <c r="AG16" s="12">
        <v>536.030303030303</v>
      </c>
      <c r="AH16" s="12">
        <v>466</v>
      </c>
      <c r="AI16" s="78">
        <v>487</v>
      </c>
      <c r="AJ16" s="53">
        <v>506.14503816793894</v>
      </c>
      <c r="AK16" s="53">
        <v>511</v>
      </c>
      <c r="AL16" s="53">
        <v>495</v>
      </c>
    </row>
    <row r="17" spans="2:38" ht="19.5" customHeight="1" thickBot="1">
      <c r="B17" s="3"/>
      <c r="D17" s="3"/>
      <c r="F17" s="3"/>
      <c r="H17" s="3"/>
      <c r="J17" s="3"/>
      <c r="L17" s="3"/>
      <c r="N17" s="3"/>
      <c r="P17" s="3"/>
      <c r="R17" s="3"/>
      <c r="T17" s="3"/>
      <c r="V17" s="3"/>
      <c r="X17" s="6" t="s">
        <v>6</v>
      </c>
      <c r="AB17" s="12">
        <f>SUM(B4:AA15)</f>
        <v>99142</v>
      </c>
      <c r="AC17" s="117"/>
      <c r="AD17" s="117"/>
      <c r="AE17" s="12">
        <v>111544</v>
      </c>
      <c r="AF17" s="12">
        <v>94276</v>
      </c>
      <c r="AG17" s="12">
        <v>106134</v>
      </c>
      <c r="AH17" s="12">
        <v>92334</v>
      </c>
      <c r="AI17" s="78">
        <v>76528</v>
      </c>
      <c r="AJ17" s="53">
        <v>66305</v>
      </c>
      <c r="AK17" s="53">
        <v>67452</v>
      </c>
      <c r="AL17" s="53">
        <v>71280</v>
      </c>
    </row>
    <row r="18" spans="1:36" ht="19.5" customHeight="1">
      <c r="A18" s="8" t="s">
        <v>88</v>
      </c>
      <c r="L18" s="1" t="s">
        <v>70</v>
      </c>
      <c r="M18" s="1" t="s">
        <v>70</v>
      </c>
      <c r="P18" s="11"/>
      <c r="Y18" s="76"/>
      <c r="Z18" s="76"/>
      <c r="AA18" s="76"/>
      <c r="AB18" s="77"/>
      <c r="AC18" s="77"/>
      <c r="AD18" s="77"/>
      <c r="AE18" s="77"/>
      <c r="AF18" s="77"/>
      <c r="AG18" s="77"/>
      <c r="AH18" s="77"/>
      <c r="AI18" s="77"/>
      <c r="AJ18" s="77"/>
    </row>
    <row r="19" spans="1:28" ht="19.5" customHeight="1">
      <c r="A19" s="9" t="s">
        <v>12</v>
      </c>
      <c r="B19" s="1" t="s">
        <v>31</v>
      </c>
      <c r="M19" s="1" t="s">
        <v>70</v>
      </c>
      <c r="P19" s="11"/>
      <c r="R19" s="58"/>
      <c r="S19" s="58"/>
      <c r="Y19" s="76"/>
      <c r="Z19" s="76"/>
      <c r="AA19" s="76"/>
      <c r="AB19" s="1" t="s">
        <v>70</v>
      </c>
    </row>
    <row r="20" spans="1:27" ht="19.5" customHeight="1">
      <c r="A20" s="10" t="s">
        <v>4</v>
      </c>
      <c r="B20" s="4"/>
      <c r="C20" s="4"/>
      <c r="D20" s="4"/>
      <c r="E20" s="4"/>
      <c r="M20" s="1" t="s">
        <v>70</v>
      </c>
      <c r="P20" s="11"/>
      <c r="R20" s="58"/>
      <c r="S20" s="58"/>
      <c r="Y20" s="76"/>
      <c r="Z20" s="76"/>
      <c r="AA20" s="76"/>
    </row>
    <row r="21" spans="1:27" ht="13.5">
      <c r="A21" s="33" t="s">
        <v>13</v>
      </c>
      <c r="B21" s="25" t="s">
        <v>60</v>
      </c>
      <c r="C21" s="25" t="s">
        <v>60</v>
      </c>
      <c r="D21" s="37" t="s">
        <v>60</v>
      </c>
      <c r="E21" s="37" t="s">
        <v>60</v>
      </c>
      <c r="P21" s="11"/>
      <c r="R21" s="58"/>
      <c r="S21" s="58"/>
      <c r="Y21" s="76"/>
      <c r="Z21" s="76"/>
      <c r="AA21" s="76"/>
    </row>
    <row r="22" spans="1:27" ht="13.5">
      <c r="A22" s="33" t="s">
        <v>14</v>
      </c>
      <c r="B22" s="25" t="s">
        <v>60</v>
      </c>
      <c r="C22" s="25" t="s">
        <v>60</v>
      </c>
      <c r="D22" s="37" t="s">
        <v>60</v>
      </c>
      <c r="E22" s="37" t="s">
        <v>60</v>
      </c>
      <c r="P22" s="11"/>
      <c r="R22" s="58"/>
      <c r="S22" s="58"/>
      <c r="Y22" s="76"/>
      <c r="Z22" s="76"/>
      <c r="AA22" s="76"/>
    </row>
    <row r="23" spans="1:27" ht="15" thickBot="1">
      <c r="A23" s="33" t="s">
        <v>15</v>
      </c>
      <c r="B23" s="25" t="s">
        <v>60</v>
      </c>
      <c r="C23" s="25" t="s">
        <v>60</v>
      </c>
      <c r="D23" s="37" t="s">
        <v>60</v>
      </c>
      <c r="E23" s="37" t="s">
        <v>60</v>
      </c>
      <c r="F23" s="5" t="s">
        <v>34</v>
      </c>
      <c r="G23" s="43" t="s">
        <v>81</v>
      </c>
      <c r="H23" s="43" t="s">
        <v>74</v>
      </c>
      <c r="I23" s="43" t="s">
        <v>68</v>
      </c>
      <c r="J23" s="45" t="s">
        <v>62</v>
      </c>
      <c r="K23" s="45" t="s">
        <v>28</v>
      </c>
      <c r="L23" s="45" t="s">
        <v>29</v>
      </c>
      <c r="M23" s="45" t="s">
        <v>30</v>
      </c>
      <c r="P23" s="11"/>
      <c r="R23" s="58"/>
      <c r="S23" s="58"/>
      <c r="Y23" s="76"/>
      <c r="Z23" s="76"/>
      <c r="AA23" s="76"/>
    </row>
    <row r="24" spans="1:19" ht="15" thickBot="1">
      <c r="A24" s="2" t="s">
        <v>22</v>
      </c>
      <c r="B24" s="5" t="e">
        <f>AVERAGE(B21:B23)</f>
        <v>#DIV/0!</v>
      </c>
      <c r="C24" s="5" t="e">
        <f>AVERAGE(C21:C23)</f>
        <v>#DIV/0!</v>
      </c>
      <c r="D24" s="5" t="e">
        <f>AVERAGE(D21:D23)</f>
        <v>#DIV/0!</v>
      </c>
      <c r="E24" s="5" t="e">
        <f>AVERAGE(E21:E23)</f>
        <v>#DIV/0!</v>
      </c>
      <c r="F24" s="7" t="e">
        <f>AVERAGE(B21:E23)</f>
        <v>#DIV/0!</v>
      </c>
      <c r="G24" s="25" t="s">
        <v>60</v>
      </c>
      <c r="H24" s="25" t="s">
        <v>60</v>
      </c>
      <c r="I24" s="25" t="s">
        <v>60</v>
      </c>
      <c r="J24" s="25" t="s">
        <v>60</v>
      </c>
      <c r="K24" s="25" t="s">
        <v>60</v>
      </c>
      <c r="L24" s="25">
        <v>477</v>
      </c>
      <c r="M24" s="25">
        <v>521</v>
      </c>
      <c r="P24" s="11"/>
      <c r="R24" s="58"/>
      <c r="S24" s="58"/>
    </row>
    <row r="25" spans="5:37" ht="13.5">
      <c r="E25" s="6" t="s">
        <v>6</v>
      </c>
      <c r="F25" s="35">
        <f>SUM(B21:E23)</f>
        <v>0</v>
      </c>
      <c r="G25" s="25" t="s">
        <v>60</v>
      </c>
      <c r="H25" s="25" t="s">
        <v>60</v>
      </c>
      <c r="I25" s="25" t="s">
        <v>60</v>
      </c>
      <c r="J25" s="25" t="s">
        <v>60</v>
      </c>
      <c r="K25" s="25" t="s">
        <v>60</v>
      </c>
      <c r="L25" s="25">
        <v>2387</v>
      </c>
      <c r="M25" s="25">
        <v>2084</v>
      </c>
      <c r="R25" s="58"/>
      <c r="S25" s="58"/>
      <c r="Y25" s="76"/>
      <c r="Z25" s="76"/>
      <c r="AA25" s="76"/>
      <c r="AB25" s="77"/>
      <c r="AC25" s="77"/>
      <c r="AD25" s="77"/>
      <c r="AE25" s="77"/>
      <c r="AF25" s="77"/>
      <c r="AG25" s="77"/>
      <c r="AH25" s="77"/>
      <c r="AI25" s="77"/>
      <c r="AJ25" s="77"/>
      <c r="AK25" s="77"/>
    </row>
    <row r="27" spans="1:27" ht="18.75">
      <c r="A27" s="8" t="s">
        <v>88</v>
      </c>
      <c r="Y27" s="76"/>
      <c r="Z27" s="76"/>
      <c r="AA27" s="76"/>
    </row>
    <row r="28" spans="1:27" ht="18">
      <c r="A28" s="9" t="s">
        <v>17</v>
      </c>
      <c r="Y28" s="76"/>
      <c r="Z28" s="76"/>
      <c r="AA28" s="76"/>
    </row>
    <row r="29" spans="1:27" ht="13.5">
      <c r="A29" s="10" t="s">
        <v>4</v>
      </c>
      <c r="B29" s="41" t="s">
        <v>61</v>
      </c>
      <c r="C29" s="41" t="s">
        <v>3</v>
      </c>
      <c r="D29" s="41" t="s">
        <v>1</v>
      </c>
      <c r="E29" s="41" t="s">
        <v>77</v>
      </c>
      <c r="F29" s="41" t="s">
        <v>2</v>
      </c>
      <c r="G29" s="41" t="s">
        <v>0</v>
      </c>
      <c r="H29" s="41" t="s">
        <v>94</v>
      </c>
      <c r="I29" s="41" t="s">
        <v>26</v>
      </c>
      <c r="O29" s="76"/>
      <c r="P29" s="41"/>
      <c r="Q29" s="41"/>
      <c r="R29" s="90"/>
      <c r="S29" s="41"/>
      <c r="T29" s="41"/>
      <c r="U29" s="41"/>
      <c r="V29" s="41"/>
      <c r="W29" s="41"/>
      <c r="Y29" s="76"/>
      <c r="Z29" s="76"/>
      <c r="AA29" s="76"/>
    </row>
    <row r="30" spans="1:27" ht="13.5">
      <c r="A30" s="33" t="s">
        <v>13</v>
      </c>
      <c r="B30" s="25"/>
      <c r="C30" s="25"/>
      <c r="D30" s="37">
        <v>756</v>
      </c>
      <c r="E30" s="37"/>
      <c r="F30" s="25">
        <v>847</v>
      </c>
      <c r="G30" s="25"/>
      <c r="H30" s="37">
        <v>503</v>
      </c>
      <c r="I30" s="37"/>
      <c r="P30" s="89"/>
      <c r="Q30" s="89"/>
      <c r="R30" s="38"/>
      <c r="S30" s="38"/>
      <c r="T30" s="89"/>
      <c r="U30" s="89"/>
      <c r="V30" s="38"/>
      <c r="W30" s="38"/>
      <c r="Y30" s="76"/>
      <c r="Z30" s="76"/>
      <c r="AA30" s="76"/>
    </row>
    <row r="31" spans="1:27" ht="13.5">
      <c r="A31" s="33" t="s">
        <v>14</v>
      </c>
      <c r="B31" s="25"/>
      <c r="C31" s="25">
        <v>705</v>
      </c>
      <c r="D31" s="37"/>
      <c r="E31" s="37">
        <v>875</v>
      </c>
      <c r="F31" s="25"/>
      <c r="G31" s="25">
        <v>845</v>
      </c>
      <c r="H31" s="37"/>
      <c r="I31" s="37">
        <v>698</v>
      </c>
      <c r="P31" s="89"/>
      <c r="Q31" s="89"/>
      <c r="R31" s="38"/>
      <c r="S31" s="38"/>
      <c r="T31" s="89"/>
      <c r="U31" s="89"/>
      <c r="V31" s="38"/>
      <c r="W31" s="38"/>
      <c r="Y31" s="76"/>
      <c r="Z31" s="76"/>
      <c r="AA31" s="76"/>
    </row>
    <row r="32" spans="1:23" ht="13.5">
      <c r="A32" s="33" t="s">
        <v>15</v>
      </c>
      <c r="B32" s="25">
        <v>846</v>
      </c>
      <c r="C32" s="25"/>
      <c r="D32" s="37">
        <v>984</v>
      </c>
      <c r="E32" s="37"/>
      <c r="F32" s="25">
        <v>861</v>
      </c>
      <c r="G32" s="25"/>
      <c r="H32" s="37">
        <v>651</v>
      </c>
      <c r="I32" s="37"/>
      <c r="P32" s="89"/>
      <c r="Q32" s="89"/>
      <c r="R32" s="38"/>
      <c r="S32" s="38"/>
      <c r="T32" s="89"/>
      <c r="U32" s="89"/>
      <c r="V32" s="38"/>
      <c r="W32" s="38"/>
    </row>
    <row r="33" spans="1:37" ht="13.5">
      <c r="A33" s="33" t="s">
        <v>18</v>
      </c>
      <c r="B33" s="25" t="s">
        <v>60</v>
      </c>
      <c r="C33" s="25" t="s">
        <v>60</v>
      </c>
      <c r="D33" s="37" t="s">
        <v>60</v>
      </c>
      <c r="E33" s="37" t="s">
        <v>60</v>
      </c>
      <c r="F33" s="25"/>
      <c r="G33" s="48">
        <v>784</v>
      </c>
      <c r="H33" s="37"/>
      <c r="I33" s="37">
        <v>636</v>
      </c>
      <c r="P33" s="89"/>
      <c r="Q33" s="89"/>
      <c r="R33" s="38"/>
      <c r="S33" s="38"/>
      <c r="T33" s="89"/>
      <c r="U33" s="89"/>
      <c r="V33" s="38"/>
      <c r="W33" s="38"/>
      <c r="Y33" s="76"/>
      <c r="Z33" s="76"/>
      <c r="AA33" s="76"/>
      <c r="AB33" s="77"/>
      <c r="AC33" s="77"/>
      <c r="AD33" s="77"/>
      <c r="AE33" s="77"/>
      <c r="AF33" s="77"/>
      <c r="AG33" s="77"/>
      <c r="AH33" s="77"/>
      <c r="AI33" s="77"/>
      <c r="AJ33" s="77"/>
      <c r="AK33" s="77"/>
    </row>
    <row r="34" spans="1:23" ht="13.5">
      <c r="A34" s="33" t="s">
        <v>19</v>
      </c>
      <c r="B34" s="25" t="s">
        <v>60</v>
      </c>
      <c r="C34" s="25" t="s">
        <v>60</v>
      </c>
      <c r="D34" s="37" t="s">
        <v>60</v>
      </c>
      <c r="E34" s="37" t="s">
        <v>60</v>
      </c>
      <c r="F34" s="25" t="s">
        <v>60</v>
      </c>
      <c r="G34" s="25" t="s">
        <v>60</v>
      </c>
      <c r="H34" s="37" t="s">
        <v>60</v>
      </c>
      <c r="I34" s="37" t="s">
        <v>60</v>
      </c>
      <c r="P34" s="89"/>
      <c r="Q34" s="89"/>
      <c r="R34" s="38"/>
      <c r="S34" s="38"/>
      <c r="T34" s="89"/>
      <c r="U34" s="89"/>
      <c r="V34" s="38"/>
      <c r="W34" s="38"/>
    </row>
    <row r="35" spans="1:23" ht="13.5">
      <c r="A35" s="33"/>
      <c r="B35" s="25"/>
      <c r="C35" s="25"/>
      <c r="D35" s="37"/>
      <c r="E35" s="37"/>
      <c r="F35" s="25"/>
      <c r="G35" s="25"/>
      <c r="H35" s="37"/>
      <c r="I35" s="37"/>
      <c r="P35" s="89"/>
      <c r="Q35" s="89"/>
      <c r="R35" s="38"/>
      <c r="S35" s="38"/>
      <c r="T35" s="89"/>
      <c r="U35" s="89"/>
      <c r="V35" s="38"/>
      <c r="W35" s="38"/>
    </row>
    <row r="36" spans="1:23" ht="13.5">
      <c r="A36" s="33"/>
      <c r="B36" s="25"/>
      <c r="C36" s="25"/>
      <c r="D36" s="37"/>
      <c r="E36" s="37"/>
      <c r="F36" s="25"/>
      <c r="G36" s="25"/>
      <c r="H36" s="37"/>
      <c r="I36" s="37"/>
      <c r="J36" s="5" t="s">
        <v>34</v>
      </c>
      <c r="K36" s="43" t="s">
        <v>87</v>
      </c>
      <c r="L36" s="43" t="s">
        <v>81</v>
      </c>
      <c r="M36" s="43" t="s">
        <v>74</v>
      </c>
      <c r="N36" s="43" t="s">
        <v>68</v>
      </c>
      <c r="O36" s="45" t="s">
        <v>62</v>
      </c>
      <c r="P36" s="45" t="s">
        <v>28</v>
      </c>
      <c r="Q36" s="45" t="s">
        <v>29</v>
      </c>
      <c r="R36" s="45" t="s">
        <v>30</v>
      </c>
      <c r="S36" s="38"/>
      <c r="T36" s="89"/>
      <c r="U36" s="89"/>
      <c r="V36" s="38"/>
      <c r="W36" s="38"/>
    </row>
    <row r="37" spans="1:18" ht="13.5">
      <c r="A37" s="2" t="s">
        <v>22</v>
      </c>
      <c r="B37" s="5">
        <f aca="true" t="shared" si="2" ref="B37:I37">AVERAGE(B30:B36)</f>
        <v>846</v>
      </c>
      <c r="C37" s="5">
        <f t="shared" si="2"/>
        <v>705</v>
      </c>
      <c r="D37" s="5">
        <f t="shared" si="2"/>
        <v>870</v>
      </c>
      <c r="E37" s="5">
        <f t="shared" si="2"/>
        <v>875</v>
      </c>
      <c r="F37" s="5">
        <f t="shared" si="2"/>
        <v>854</v>
      </c>
      <c r="G37" s="5">
        <f t="shared" si="2"/>
        <v>814.5</v>
      </c>
      <c r="H37" s="5">
        <f t="shared" si="2"/>
        <v>577</v>
      </c>
      <c r="I37" s="5">
        <f t="shared" si="2"/>
        <v>667</v>
      </c>
      <c r="J37" s="35">
        <f>AVERAGE(B30:I36)</f>
        <v>768.5384615384615</v>
      </c>
      <c r="K37" s="25">
        <v>767</v>
      </c>
      <c r="L37" s="25">
        <v>718</v>
      </c>
      <c r="M37" s="25">
        <v>739</v>
      </c>
      <c r="N37" s="25">
        <v>613</v>
      </c>
      <c r="O37" s="25">
        <v>577</v>
      </c>
      <c r="P37" s="25">
        <v>536.5714285714286</v>
      </c>
      <c r="Q37" s="25">
        <v>792</v>
      </c>
      <c r="R37" s="25">
        <v>619</v>
      </c>
    </row>
    <row r="38" spans="5:18" ht="13.5">
      <c r="E38" s="6"/>
      <c r="I38" s="6" t="s">
        <v>6</v>
      </c>
      <c r="J38" s="35">
        <f>SUM(A30:I36)</f>
        <v>9991</v>
      </c>
      <c r="K38" s="25">
        <v>12278</v>
      </c>
      <c r="L38" s="25">
        <v>10768</v>
      </c>
      <c r="M38" s="25">
        <v>12566</v>
      </c>
      <c r="N38" s="25">
        <v>9191</v>
      </c>
      <c r="O38" s="25">
        <v>7500</v>
      </c>
      <c r="P38" s="25">
        <v>11268</v>
      </c>
      <c r="Q38" s="25">
        <v>13462</v>
      </c>
      <c r="R38" s="25">
        <v>7431</v>
      </c>
    </row>
    <row r="40" ht="18.75">
      <c r="A40" s="8" t="s">
        <v>88</v>
      </c>
    </row>
    <row r="41" ht="18">
      <c r="A41" s="9" t="s">
        <v>20</v>
      </c>
    </row>
    <row r="42" spans="1:5" ht="13.5">
      <c r="A42" s="10" t="s">
        <v>4</v>
      </c>
      <c r="B42" s="75" t="s">
        <v>61</v>
      </c>
      <c r="C42" s="75" t="s">
        <v>93</v>
      </c>
      <c r="D42" s="75" t="s">
        <v>1</v>
      </c>
      <c r="E42" s="75" t="s">
        <v>2</v>
      </c>
    </row>
    <row r="43" spans="1:5" ht="13.5">
      <c r="A43" s="33" t="s">
        <v>13</v>
      </c>
      <c r="B43" s="25">
        <v>774</v>
      </c>
      <c r="C43" s="25"/>
      <c r="D43" s="37">
        <v>1117</v>
      </c>
      <c r="E43" s="37"/>
    </row>
    <row r="44" spans="1:5" ht="13.5">
      <c r="A44" s="33" t="s">
        <v>14</v>
      </c>
      <c r="B44" s="25"/>
      <c r="C44" s="25">
        <v>738</v>
      </c>
      <c r="D44" s="37"/>
      <c r="E44" s="37">
        <v>1216</v>
      </c>
    </row>
    <row r="45" spans="1:5" ht="13.5">
      <c r="A45" s="33" t="s">
        <v>15</v>
      </c>
      <c r="B45" s="25">
        <v>912</v>
      </c>
      <c r="C45" s="25"/>
      <c r="D45" s="37">
        <v>1226</v>
      </c>
      <c r="E45" s="37"/>
    </row>
    <row r="46" spans="1:5" ht="13.5">
      <c r="A46" s="33" t="s">
        <v>18</v>
      </c>
      <c r="B46" s="25" t="s">
        <v>60</v>
      </c>
      <c r="C46" s="25" t="s">
        <v>60</v>
      </c>
      <c r="D46" s="37"/>
      <c r="E46" s="37">
        <v>1197</v>
      </c>
    </row>
    <row r="47" spans="1:5" ht="13.5">
      <c r="A47" s="33" t="s">
        <v>19</v>
      </c>
      <c r="B47" s="25" t="s">
        <v>60</v>
      </c>
      <c r="C47" s="25" t="s">
        <v>60</v>
      </c>
      <c r="D47" s="37">
        <v>1286</v>
      </c>
      <c r="E47" s="37"/>
    </row>
    <row r="48" spans="1:5" ht="13.5">
      <c r="A48" s="33"/>
      <c r="B48" s="25"/>
      <c r="C48" s="25"/>
      <c r="D48" s="37"/>
      <c r="E48" s="37"/>
    </row>
    <row r="49" spans="1:14" ht="15" thickBot="1">
      <c r="A49" s="33"/>
      <c r="B49" s="25"/>
      <c r="C49" s="25"/>
      <c r="D49" s="37"/>
      <c r="E49" s="37"/>
      <c r="F49" s="5" t="s">
        <v>34</v>
      </c>
      <c r="G49" s="43" t="s">
        <v>87</v>
      </c>
      <c r="H49" s="43" t="s">
        <v>81</v>
      </c>
      <c r="I49" s="43" t="s">
        <v>74</v>
      </c>
      <c r="J49" s="43" t="s">
        <v>68</v>
      </c>
      <c r="K49" s="45" t="s">
        <v>62</v>
      </c>
      <c r="L49" s="45" t="s">
        <v>28</v>
      </c>
      <c r="M49" s="45" t="s">
        <v>29</v>
      </c>
      <c r="N49" s="45" t="s">
        <v>30</v>
      </c>
    </row>
    <row r="50" spans="1:14" ht="15" thickBot="1">
      <c r="A50" s="2" t="s">
        <v>22</v>
      </c>
      <c r="B50" s="5">
        <f>AVERAGE(B43:B49)</f>
        <v>843</v>
      </c>
      <c r="C50" s="5">
        <f>AVERAGE(C43:C49)</f>
        <v>738</v>
      </c>
      <c r="D50" s="5">
        <f>AVERAGE(D43:D49)</f>
        <v>1209.6666666666667</v>
      </c>
      <c r="E50" s="5">
        <f>AVERAGE(E43:E49)</f>
        <v>1206.5</v>
      </c>
      <c r="F50" s="108">
        <f>AVERAGE(B43:E49)</f>
        <v>1058.25</v>
      </c>
      <c r="G50" s="109">
        <v>1152</v>
      </c>
      <c r="H50" s="109">
        <v>969</v>
      </c>
      <c r="I50" s="109">
        <v>1006</v>
      </c>
      <c r="J50" s="25">
        <v>750</v>
      </c>
      <c r="K50" s="25">
        <v>775</v>
      </c>
      <c r="L50" s="25">
        <v>795.6666666666666</v>
      </c>
      <c r="M50" s="25">
        <v>755</v>
      </c>
      <c r="N50" s="25">
        <v>817</v>
      </c>
    </row>
    <row r="51" spans="5:14" ht="15" thickBot="1">
      <c r="E51" s="6" t="s">
        <v>6</v>
      </c>
      <c r="F51" s="110">
        <f>SUM(B43:E49)</f>
        <v>8466</v>
      </c>
      <c r="G51" s="109">
        <v>11524</v>
      </c>
      <c r="H51" s="109">
        <v>9694</v>
      </c>
      <c r="I51" s="109">
        <v>9050</v>
      </c>
      <c r="J51" s="25">
        <v>7499</v>
      </c>
      <c r="K51" s="25">
        <v>7754</v>
      </c>
      <c r="L51" s="25">
        <v>9548</v>
      </c>
      <c r="M51" s="25">
        <v>5282</v>
      </c>
      <c r="N51" s="25">
        <v>5719</v>
      </c>
    </row>
    <row r="53" ht="18.75">
      <c r="A53" s="8" t="s">
        <v>88</v>
      </c>
    </row>
    <row r="54" ht="18">
      <c r="A54" s="9" t="s">
        <v>21</v>
      </c>
    </row>
    <row r="55" spans="1:5" ht="13.5">
      <c r="A55" s="10" t="s">
        <v>4</v>
      </c>
      <c r="B55" s="75" t="s">
        <v>61</v>
      </c>
      <c r="C55" s="75" t="s">
        <v>92</v>
      </c>
      <c r="D55" s="4"/>
      <c r="E55" s="4"/>
    </row>
    <row r="56" spans="1:6" ht="13.5">
      <c r="A56" s="33" t="s">
        <v>13</v>
      </c>
      <c r="B56" s="25">
        <v>2047</v>
      </c>
      <c r="C56" s="25"/>
      <c r="D56" s="38"/>
      <c r="E56" s="38"/>
      <c r="F56" s="36"/>
    </row>
    <row r="57" spans="1:6" ht="13.5">
      <c r="A57" s="33" t="s">
        <v>14</v>
      </c>
      <c r="B57" s="25"/>
      <c r="C57" s="25">
        <v>1435</v>
      </c>
      <c r="D57" s="38"/>
      <c r="E57" s="38"/>
      <c r="F57" s="36"/>
    </row>
    <row r="58" spans="1:6" ht="13.5">
      <c r="A58" s="33" t="s">
        <v>15</v>
      </c>
      <c r="B58" s="25">
        <v>2816</v>
      </c>
      <c r="C58" s="25"/>
      <c r="D58" s="38"/>
      <c r="E58" s="38"/>
      <c r="F58" s="36"/>
    </row>
    <row r="59" spans="1:6" ht="13.5">
      <c r="A59" s="33" t="s">
        <v>18</v>
      </c>
      <c r="B59" s="25" t="s">
        <v>60</v>
      </c>
      <c r="C59" s="25" t="s">
        <v>60</v>
      </c>
      <c r="D59" s="38"/>
      <c r="E59" s="38"/>
      <c r="F59" s="36"/>
    </row>
    <row r="60" spans="1:6" ht="13.5">
      <c r="A60" s="33" t="s">
        <v>19</v>
      </c>
      <c r="B60" s="25" t="s">
        <v>60</v>
      </c>
      <c r="C60" s="25" t="s">
        <v>60</v>
      </c>
      <c r="D60" s="38"/>
      <c r="E60" s="38"/>
      <c r="F60" s="36"/>
    </row>
    <row r="61" spans="1:6" ht="13.5">
      <c r="A61" s="33"/>
      <c r="B61" s="25"/>
      <c r="C61" s="25"/>
      <c r="D61" s="38"/>
      <c r="E61" s="38"/>
      <c r="F61" s="36"/>
    </row>
    <row r="62" spans="1:12" ht="15" thickBot="1">
      <c r="A62" s="33"/>
      <c r="B62" s="25"/>
      <c r="C62" s="25"/>
      <c r="D62" s="5" t="s">
        <v>34</v>
      </c>
      <c r="E62" s="43" t="s">
        <v>87</v>
      </c>
      <c r="F62" s="43" t="s">
        <v>81</v>
      </c>
      <c r="G62" s="43" t="s">
        <v>74</v>
      </c>
      <c r="H62" s="43" t="s">
        <v>68</v>
      </c>
      <c r="I62" s="45" t="s">
        <v>62</v>
      </c>
      <c r="J62" s="45" t="s">
        <v>28</v>
      </c>
      <c r="K62" s="45" t="s">
        <v>29</v>
      </c>
      <c r="L62" s="45" t="s">
        <v>30</v>
      </c>
    </row>
    <row r="63" spans="1:12" ht="15" thickBot="1">
      <c r="A63" s="2" t="s">
        <v>16</v>
      </c>
      <c r="B63" s="5">
        <f>AVERAGE(B56:B62)</f>
        <v>2431.5</v>
      </c>
      <c r="C63" s="5">
        <f>AVERAGE(C56:C62)</f>
        <v>1435</v>
      </c>
      <c r="D63" s="7">
        <f>AVERAGE(B56:C62)</f>
        <v>2099.3333333333335</v>
      </c>
      <c r="E63" s="25">
        <v>2028</v>
      </c>
      <c r="F63" s="25">
        <v>2174</v>
      </c>
      <c r="G63" s="25">
        <v>2587</v>
      </c>
      <c r="H63" s="25">
        <v>1722</v>
      </c>
      <c r="I63" s="25">
        <v>1399</v>
      </c>
      <c r="J63" s="25">
        <v>1176.5</v>
      </c>
      <c r="K63" s="25">
        <v>1768</v>
      </c>
      <c r="L63" s="25">
        <v>1823</v>
      </c>
    </row>
    <row r="64" spans="3:12" ht="15" thickBot="1">
      <c r="C64" s="6" t="s">
        <v>6</v>
      </c>
      <c r="D64" s="12">
        <f>SUM(B56:C62)</f>
        <v>6298</v>
      </c>
      <c r="E64" s="25">
        <v>8112</v>
      </c>
      <c r="F64" s="25">
        <v>13041</v>
      </c>
      <c r="G64" s="25">
        <v>15520</v>
      </c>
      <c r="H64" s="25">
        <v>12055</v>
      </c>
      <c r="I64" s="25">
        <v>6994</v>
      </c>
      <c r="J64" s="25">
        <v>4706</v>
      </c>
      <c r="K64" s="25">
        <v>7073</v>
      </c>
      <c r="L64" s="25">
        <v>9117</v>
      </c>
    </row>
    <row r="65" spans="4:6" ht="13.5">
      <c r="D65" s="36"/>
      <c r="E65" s="36"/>
      <c r="F65" s="36"/>
    </row>
    <row r="66" ht="18.75">
      <c r="A66" s="8" t="s">
        <v>88</v>
      </c>
    </row>
    <row r="67" ht="18">
      <c r="A67" s="9" t="s">
        <v>23</v>
      </c>
    </row>
    <row r="68" spans="1:5" ht="13.5">
      <c r="A68" s="10" t="s">
        <v>4</v>
      </c>
      <c r="B68" s="49" t="s">
        <v>2</v>
      </c>
      <c r="C68" s="4" t="s">
        <v>94</v>
      </c>
      <c r="D68" s="4"/>
      <c r="E68" s="4"/>
    </row>
    <row r="69" spans="1:6" ht="13.5">
      <c r="A69" s="33" t="s">
        <v>13</v>
      </c>
      <c r="B69" s="48">
        <v>786</v>
      </c>
      <c r="C69" s="25"/>
      <c r="D69" s="38"/>
      <c r="E69" s="38"/>
      <c r="F69" s="36"/>
    </row>
    <row r="70" spans="1:6" ht="13.5">
      <c r="A70" s="33" t="s">
        <v>14</v>
      </c>
      <c r="B70" s="25"/>
      <c r="C70" s="25">
        <v>579</v>
      </c>
      <c r="D70" s="38"/>
      <c r="E70" s="38"/>
      <c r="F70" s="36"/>
    </row>
    <row r="71" spans="1:12" ht="15" thickBot="1">
      <c r="A71" s="33" t="s">
        <v>15</v>
      </c>
      <c r="B71" s="25" t="s">
        <v>60</v>
      </c>
      <c r="C71" s="25" t="s">
        <v>60</v>
      </c>
      <c r="D71" s="5" t="s">
        <v>34</v>
      </c>
      <c r="E71" s="43" t="s">
        <v>87</v>
      </c>
      <c r="F71" s="43" t="s">
        <v>81</v>
      </c>
      <c r="G71" s="43" t="s">
        <v>74</v>
      </c>
      <c r="H71" s="43" t="s">
        <v>68</v>
      </c>
      <c r="I71" s="43" t="s">
        <v>62</v>
      </c>
      <c r="J71" s="45" t="s">
        <v>28</v>
      </c>
      <c r="K71" s="45" t="s">
        <v>29</v>
      </c>
      <c r="L71" s="45" t="s">
        <v>30</v>
      </c>
    </row>
    <row r="72" spans="1:12" ht="15" thickBot="1">
      <c r="A72" s="2" t="s">
        <v>16</v>
      </c>
      <c r="B72" s="5">
        <f>AVERAGE(B69:B71)</f>
        <v>786</v>
      </c>
      <c r="C72" s="5">
        <f>AVERAGE(C69:C71)</f>
        <v>579</v>
      </c>
      <c r="D72" s="7">
        <f>AVERAGE(B69:C71)</f>
        <v>682.5</v>
      </c>
      <c r="E72" s="25">
        <v>885</v>
      </c>
      <c r="F72" s="25">
        <v>733</v>
      </c>
      <c r="G72" s="25">
        <v>794</v>
      </c>
      <c r="H72" s="25">
        <v>612</v>
      </c>
      <c r="I72" s="25">
        <v>521</v>
      </c>
      <c r="J72" s="25">
        <v>816.6666666666666</v>
      </c>
      <c r="K72" s="25">
        <v>769</v>
      </c>
      <c r="L72" s="25">
        <v>1051</v>
      </c>
    </row>
    <row r="73" spans="3:12" ht="15" thickBot="1">
      <c r="C73" s="6" t="s">
        <v>6</v>
      </c>
      <c r="D73" s="12">
        <f>SUM(B69:C71)</f>
        <v>1365</v>
      </c>
      <c r="E73" s="25">
        <v>2655</v>
      </c>
      <c r="F73" s="25">
        <v>1465</v>
      </c>
      <c r="G73" s="25">
        <v>1587</v>
      </c>
      <c r="H73" s="25">
        <v>1835</v>
      </c>
      <c r="I73" s="25">
        <v>1042</v>
      </c>
      <c r="J73" s="25">
        <v>2450</v>
      </c>
      <c r="K73" s="25">
        <v>1537</v>
      </c>
      <c r="L73" s="25">
        <v>2102</v>
      </c>
    </row>
    <row r="76" ht="18.75">
      <c r="A76" s="8" t="s">
        <v>88</v>
      </c>
    </row>
    <row r="77" spans="1:2" ht="18">
      <c r="A77" s="9" t="s">
        <v>24</v>
      </c>
      <c r="B77" s="2"/>
    </row>
    <row r="78" spans="1:13" ht="13.5">
      <c r="A78" s="10" t="s">
        <v>4</v>
      </c>
      <c r="B78" s="49" t="s">
        <v>66</v>
      </c>
      <c r="C78" s="49" t="s">
        <v>98</v>
      </c>
      <c r="D78" s="49" t="s">
        <v>99</v>
      </c>
      <c r="E78" s="49" t="s">
        <v>100</v>
      </c>
      <c r="J78" s="38"/>
      <c r="K78" s="38"/>
      <c r="L78" s="38"/>
      <c r="M78" s="38"/>
    </row>
    <row r="79" spans="1:13" ht="13.5">
      <c r="A79" s="33" t="s">
        <v>13</v>
      </c>
      <c r="B79" s="48">
        <v>436</v>
      </c>
      <c r="C79" s="25"/>
      <c r="D79" s="37">
        <v>400</v>
      </c>
      <c r="E79" s="37"/>
      <c r="J79" s="38"/>
      <c r="K79" s="38"/>
      <c r="L79" s="38"/>
      <c r="M79" s="38"/>
    </row>
    <row r="80" spans="1:13" ht="13.5">
      <c r="A80" s="33" t="s">
        <v>14</v>
      </c>
      <c r="B80" s="25"/>
      <c r="C80" s="25">
        <v>303</v>
      </c>
      <c r="D80" s="37"/>
      <c r="E80" s="37">
        <v>446</v>
      </c>
      <c r="J80" s="38"/>
      <c r="K80" s="38"/>
      <c r="L80" s="38"/>
      <c r="M80" s="38"/>
    </row>
    <row r="81" spans="1:13" ht="13.5">
      <c r="A81" s="33" t="s">
        <v>15</v>
      </c>
      <c r="B81" s="48">
        <v>475</v>
      </c>
      <c r="C81" s="25"/>
      <c r="D81" s="37">
        <v>280</v>
      </c>
      <c r="E81" s="37"/>
      <c r="J81" s="38"/>
      <c r="K81" s="38"/>
      <c r="L81" s="38"/>
      <c r="M81" s="38"/>
    </row>
    <row r="82" spans="1:13" ht="13.5">
      <c r="A82" s="33" t="s">
        <v>18</v>
      </c>
      <c r="B82" s="48" t="s">
        <v>60</v>
      </c>
      <c r="C82" s="25" t="s">
        <v>60</v>
      </c>
      <c r="D82" s="37" t="s">
        <v>60</v>
      </c>
      <c r="E82" s="37" t="s">
        <v>60</v>
      </c>
      <c r="J82" s="38"/>
      <c r="K82" s="38"/>
      <c r="L82" s="38"/>
      <c r="M82" s="38"/>
    </row>
    <row r="83" spans="1:14" ht="15" thickBot="1">
      <c r="A83" s="33" t="s">
        <v>19</v>
      </c>
      <c r="B83" s="25" t="s">
        <v>60</v>
      </c>
      <c r="C83" s="25" t="s">
        <v>60</v>
      </c>
      <c r="D83" s="37" t="s">
        <v>60</v>
      </c>
      <c r="E83" s="37" t="s">
        <v>60</v>
      </c>
      <c r="F83" s="5" t="s">
        <v>34</v>
      </c>
      <c r="G83" s="43" t="s">
        <v>87</v>
      </c>
      <c r="H83" s="43" t="s">
        <v>81</v>
      </c>
      <c r="I83" s="43" t="s">
        <v>74</v>
      </c>
      <c r="J83" s="43" t="s">
        <v>68</v>
      </c>
      <c r="K83" s="43" t="s">
        <v>62</v>
      </c>
      <c r="L83" s="45" t="s">
        <v>28</v>
      </c>
      <c r="M83" s="45" t="s">
        <v>29</v>
      </c>
      <c r="N83" s="45" t="s">
        <v>30</v>
      </c>
    </row>
    <row r="84" spans="1:14" ht="15" thickBot="1">
      <c r="A84" s="2" t="s">
        <v>22</v>
      </c>
      <c r="B84" s="5">
        <f>AVERAGE(B79:B83)</f>
        <v>455.5</v>
      </c>
      <c r="C84" s="5">
        <f>AVERAGE(C79:C83)</f>
        <v>303</v>
      </c>
      <c r="D84" s="5">
        <f>AVERAGE(D79:D83)</f>
        <v>340</v>
      </c>
      <c r="E84" s="5">
        <f>AVERAGE(E79:E83)</f>
        <v>446</v>
      </c>
      <c r="F84" s="7">
        <f>AVERAGE(B79:E83)</f>
        <v>390</v>
      </c>
      <c r="G84" s="25">
        <v>416</v>
      </c>
      <c r="H84" s="25">
        <v>248</v>
      </c>
      <c r="I84" s="25">
        <v>479</v>
      </c>
      <c r="J84" s="25">
        <v>559</v>
      </c>
      <c r="K84" s="25">
        <v>671</v>
      </c>
      <c r="L84" s="25">
        <v>549.1111111111111</v>
      </c>
      <c r="M84" s="25">
        <v>230</v>
      </c>
      <c r="N84" s="25">
        <v>196</v>
      </c>
    </row>
    <row r="85" spans="5:14" ht="15" thickBot="1">
      <c r="E85" s="6" t="s">
        <v>6</v>
      </c>
      <c r="F85" s="12">
        <f>SUM(B79:E83)</f>
        <v>2340</v>
      </c>
      <c r="G85" s="25">
        <v>2911</v>
      </c>
      <c r="H85" s="25">
        <v>744</v>
      </c>
      <c r="I85" s="25">
        <v>2876</v>
      </c>
      <c r="J85" s="25">
        <v>4472</v>
      </c>
      <c r="K85" s="25">
        <v>5364</v>
      </c>
      <c r="L85" s="25">
        <v>4942</v>
      </c>
      <c r="M85" s="25">
        <v>2755</v>
      </c>
      <c r="N85" s="25">
        <v>2352</v>
      </c>
    </row>
  </sheetData>
  <sheetProtection/>
  <printOptions gridLines="1"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landscape" paperSize="9" scale="74"/>
  <rowBreaks count="2" manualBreakCount="2">
    <brk id="38" max="36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73"/>
  <sheetViews>
    <sheetView tabSelected="1" zoomScale="80" zoomScaleNormal="80" zoomScaleSheetLayoutView="90" workbookViewId="0" topLeftCell="G1">
      <selection activeCell="V13" sqref="V13"/>
    </sheetView>
  </sheetViews>
  <sheetFormatPr defaultColWidth="11.57421875" defaultRowHeight="15"/>
  <cols>
    <col min="1" max="1" width="14.00390625" style="1" customWidth="1"/>
    <col min="2" max="2" width="10.421875" style="1" customWidth="1"/>
    <col min="3" max="3" width="10.28125" style="1" customWidth="1"/>
    <col min="4" max="4" width="9.00390625" style="1" customWidth="1"/>
    <col min="5" max="5" width="10.421875" style="1" customWidth="1"/>
    <col min="6" max="6" width="9.28125" style="1" customWidth="1"/>
    <col min="7" max="7" width="8.7109375" style="1" customWidth="1"/>
    <col min="8" max="8" width="9.28125" style="1" customWidth="1"/>
    <col min="9" max="9" width="6.7109375" style="1" customWidth="1"/>
    <col min="10" max="10" width="9.421875" style="1" customWidth="1"/>
    <col min="11" max="11" width="7.00390625" style="1" customWidth="1"/>
    <col min="12" max="12" width="8.8515625" style="1" customWidth="1"/>
    <col min="13" max="13" width="6.7109375" style="1" customWidth="1"/>
    <col min="14" max="14" width="10.28125" style="1" customWidth="1"/>
    <col min="15" max="15" width="6.7109375" style="1" customWidth="1"/>
    <col min="16" max="16" width="7.421875" style="1" customWidth="1"/>
    <col min="17" max="17" width="6.7109375" style="1" customWidth="1"/>
    <col min="18" max="18" width="8.00390625" style="1" customWidth="1"/>
    <col min="19" max="21" width="8.140625" style="1" customWidth="1"/>
    <col min="22" max="22" width="8.8515625" style="1" customWidth="1"/>
    <col min="23" max="23" width="6.7109375" style="1" customWidth="1"/>
    <col min="24" max="29" width="10.8515625" style="1" customWidth="1"/>
    <col min="30" max="33" width="11.421875" style="1" customWidth="1"/>
    <col min="34" max="34" width="13.00390625" style="1" customWidth="1"/>
    <col min="35" max="35" width="13.28125" style="1" customWidth="1"/>
    <col min="36" max="16384" width="11.421875" style="1" customWidth="1"/>
  </cols>
  <sheetData>
    <row r="1" ht="18.75">
      <c r="A1" s="8" t="s">
        <v>90</v>
      </c>
    </row>
    <row r="2" spans="1:2" ht="18">
      <c r="A2" s="40" t="s">
        <v>7</v>
      </c>
      <c r="B2" s="2" t="s">
        <v>5</v>
      </c>
    </row>
    <row r="3" spans="1:32" ht="24.75" customHeight="1">
      <c r="A3" s="2" t="s">
        <v>4</v>
      </c>
      <c r="B3" s="21" t="s">
        <v>9</v>
      </c>
      <c r="C3" s="20"/>
      <c r="D3" s="21" t="s">
        <v>10</v>
      </c>
      <c r="E3" s="20"/>
      <c r="F3" s="21" t="s">
        <v>27</v>
      </c>
      <c r="G3" s="20"/>
      <c r="H3" s="21" t="s">
        <v>36</v>
      </c>
      <c r="I3" s="20"/>
      <c r="J3" s="21" t="s">
        <v>11</v>
      </c>
      <c r="K3" s="20"/>
      <c r="L3" s="22" t="s">
        <v>78</v>
      </c>
      <c r="M3" s="22"/>
      <c r="N3" s="21" t="s">
        <v>65</v>
      </c>
      <c r="O3" s="20"/>
      <c r="P3" s="125" t="s">
        <v>84</v>
      </c>
      <c r="Q3" s="126"/>
      <c r="R3" s="22" t="s">
        <v>85</v>
      </c>
      <c r="S3" s="22"/>
      <c r="T3" s="21" t="s">
        <v>89</v>
      </c>
      <c r="U3" s="20"/>
      <c r="V3" s="87" t="s">
        <v>22</v>
      </c>
      <c r="W3" s="87" t="s">
        <v>73</v>
      </c>
      <c r="X3" s="87" t="s">
        <v>83</v>
      </c>
      <c r="Y3" s="30" t="s">
        <v>87</v>
      </c>
      <c r="Z3" s="30" t="s">
        <v>81</v>
      </c>
      <c r="AA3" s="30" t="s">
        <v>74</v>
      </c>
      <c r="AB3" s="30" t="s">
        <v>68</v>
      </c>
      <c r="AC3" s="30" t="s">
        <v>62</v>
      </c>
      <c r="AD3" s="30" t="s">
        <v>28</v>
      </c>
      <c r="AE3" s="25" t="s">
        <v>29</v>
      </c>
      <c r="AF3" s="54" t="s">
        <v>30</v>
      </c>
    </row>
    <row r="4" spans="1:44" ht="24.75" customHeight="1">
      <c r="A4" s="31" t="s">
        <v>9</v>
      </c>
      <c r="B4" s="50"/>
      <c r="C4" s="51"/>
      <c r="D4" s="15">
        <v>529</v>
      </c>
      <c r="E4" s="16"/>
      <c r="F4" s="15">
        <v>572</v>
      </c>
      <c r="G4" s="16"/>
      <c r="H4" s="15">
        <v>488</v>
      </c>
      <c r="I4" s="16">
        <v>621</v>
      </c>
      <c r="J4" s="15">
        <v>418</v>
      </c>
      <c r="K4" s="16"/>
      <c r="L4" s="17">
        <v>632</v>
      </c>
      <c r="M4" s="17">
        <v>426</v>
      </c>
      <c r="N4" s="15">
        <v>401</v>
      </c>
      <c r="O4" s="16">
        <v>571</v>
      </c>
      <c r="P4" s="23">
        <v>1448</v>
      </c>
      <c r="Q4" s="24">
        <v>580</v>
      </c>
      <c r="R4" s="17">
        <v>642</v>
      </c>
      <c r="S4" s="17"/>
      <c r="T4" s="15">
        <v>351</v>
      </c>
      <c r="U4" s="16">
        <v>478</v>
      </c>
      <c r="V4" s="87">
        <f>AVERAGE(B4:U4)</f>
        <v>582.6428571428571</v>
      </c>
      <c r="W4" s="26">
        <v>2</v>
      </c>
      <c r="X4" s="128">
        <f>V4-Y4</f>
        <v>9.64285714285711</v>
      </c>
      <c r="Y4" s="128">
        <v>573</v>
      </c>
      <c r="Z4" s="26">
        <v>570.3636363636364</v>
      </c>
      <c r="AA4" s="97">
        <v>529.2727272727273</v>
      </c>
      <c r="AB4" s="97">
        <v>579</v>
      </c>
      <c r="AC4" s="25">
        <v>481</v>
      </c>
      <c r="AD4" s="25">
        <v>580.9090909090909</v>
      </c>
      <c r="AE4" s="25">
        <v>370</v>
      </c>
      <c r="AF4" s="25">
        <v>395</v>
      </c>
      <c r="AM4" s="11"/>
      <c r="AN4" s="11"/>
      <c r="AO4" s="11"/>
      <c r="AP4" s="11"/>
      <c r="AQ4" s="11"/>
      <c r="AR4" s="11"/>
    </row>
    <row r="5" spans="1:44" ht="24.75" customHeight="1">
      <c r="A5" s="31" t="s">
        <v>10</v>
      </c>
      <c r="B5" s="15">
        <v>416</v>
      </c>
      <c r="C5" s="16">
        <v>428</v>
      </c>
      <c r="D5" s="50"/>
      <c r="E5" s="51"/>
      <c r="F5" s="15">
        <v>461</v>
      </c>
      <c r="G5" s="16">
        <v>499</v>
      </c>
      <c r="H5" s="15">
        <v>487</v>
      </c>
      <c r="I5" s="16"/>
      <c r="J5" s="15">
        <v>422</v>
      </c>
      <c r="K5" s="16">
        <v>298</v>
      </c>
      <c r="L5" s="17">
        <v>351</v>
      </c>
      <c r="M5" s="17"/>
      <c r="N5" s="15">
        <v>538</v>
      </c>
      <c r="O5" s="16"/>
      <c r="P5" s="23">
        <v>373</v>
      </c>
      <c r="Q5" s="24"/>
      <c r="R5" s="17">
        <v>389</v>
      </c>
      <c r="S5" s="17">
        <v>411</v>
      </c>
      <c r="T5" s="15">
        <v>423</v>
      </c>
      <c r="U5" s="16">
        <v>380</v>
      </c>
      <c r="V5" s="87">
        <f aca="true" t="shared" si="0" ref="V5:V13">AVERAGE(B5:U5)</f>
        <v>419.7142857142857</v>
      </c>
      <c r="W5" s="26">
        <v>4</v>
      </c>
      <c r="X5" s="128">
        <f aca="true" t="shared" si="1" ref="X5:X14">V5-Y5</f>
        <v>12.714285714285722</v>
      </c>
      <c r="Y5" s="128">
        <v>407</v>
      </c>
      <c r="Z5" s="26">
        <v>397.27272727272725</v>
      </c>
      <c r="AA5" s="97">
        <v>372.72727272727275</v>
      </c>
      <c r="AB5" s="97">
        <v>384</v>
      </c>
      <c r="AC5" s="25">
        <v>403</v>
      </c>
      <c r="AD5" s="25">
        <v>409.6363636363636</v>
      </c>
      <c r="AE5" s="25">
        <v>443</v>
      </c>
      <c r="AF5" s="25">
        <v>415</v>
      </c>
      <c r="AM5" s="11"/>
      <c r="AN5" s="11"/>
      <c r="AO5" s="11"/>
      <c r="AP5" s="11"/>
      <c r="AQ5" s="11"/>
      <c r="AR5" s="11"/>
    </row>
    <row r="6" spans="1:44" ht="24.75" customHeight="1">
      <c r="A6" s="31" t="s">
        <v>27</v>
      </c>
      <c r="B6" s="15">
        <v>867</v>
      </c>
      <c r="C6" s="16">
        <v>906</v>
      </c>
      <c r="D6" s="15">
        <v>514</v>
      </c>
      <c r="E6" s="16"/>
      <c r="F6" s="50"/>
      <c r="G6" s="51"/>
      <c r="H6" s="15">
        <v>413</v>
      </c>
      <c r="I6" s="16"/>
      <c r="J6" s="15">
        <v>368</v>
      </c>
      <c r="K6" s="16">
        <v>418</v>
      </c>
      <c r="L6" s="17">
        <v>978</v>
      </c>
      <c r="M6" s="17">
        <v>441</v>
      </c>
      <c r="N6" s="15">
        <v>614</v>
      </c>
      <c r="O6" s="16">
        <v>412</v>
      </c>
      <c r="P6" s="23">
        <v>892</v>
      </c>
      <c r="Q6" s="24">
        <v>866</v>
      </c>
      <c r="R6" s="17">
        <v>511</v>
      </c>
      <c r="S6" s="17"/>
      <c r="T6" s="15">
        <v>560</v>
      </c>
      <c r="U6" s="16"/>
      <c r="V6" s="87">
        <f t="shared" si="0"/>
        <v>625.7142857142857</v>
      </c>
      <c r="W6" s="26">
        <v>1</v>
      </c>
      <c r="X6" s="128">
        <f t="shared" si="1"/>
        <v>59.714285714285666</v>
      </c>
      <c r="Y6" s="128">
        <v>566</v>
      </c>
      <c r="Z6" s="26">
        <v>442.1818181818182</v>
      </c>
      <c r="AA6" s="97">
        <v>505.09090909090907</v>
      </c>
      <c r="AB6" s="97">
        <v>505</v>
      </c>
      <c r="AC6" s="25">
        <v>538</v>
      </c>
      <c r="AD6" s="25">
        <v>451.27272727272725</v>
      </c>
      <c r="AE6" s="25">
        <v>449</v>
      </c>
      <c r="AF6" s="25">
        <v>407</v>
      </c>
      <c r="AM6" s="11"/>
      <c r="AN6" s="11"/>
      <c r="AO6" s="11"/>
      <c r="AP6" s="11"/>
      <c r="AQ6" s="11"/>
      <c r="AR6" s="11"/>
    </row>
    <row r="7" spans="1:44" ht="24.75" customHeight="1">
      <c r="A7" s="31" t="s">
        <v>36</v>
      </c>
      <c r="B7" s="15">
        <v>263</v>
      </c>
      <c r="C7" s="16"/>
      <c r="D7" s="15">
        <v>410</v>
      </c>
      <c r="E7" s="16">
        <v>512</v>
      </c>
      <c r="F7" s="15">
        <v>360</v>
      </c>
      <c r="G7" s="16">
        <v>310</v>
      </c>
      <c r="H7" s="50"/>
      <c r="I7" s="51"/>
      <c r="J7" s="23">
        <v>210</v>
      </c>
      <c r="K7" s="24">
        <v>312</v>
      </c>
      <c r="L7" s="17">
        <v>205</v>
      </c>
      <c r="M7" s="17"/>
      <c r="N7" s="15">
        <v>240</v>
      </c>
      <c r="O7" s="16"/>
      <c r="P7" s="23">
        <v>327</v>
      </c>
      <c r="Q7" s="24"/>
      <c r="R7" s="17">
        <v>272</v>
      </c>
      <c r="S7" s="17">
        <v>287</v>
      </c>
      <c r="T7" s="15">
        <v>380</v>
      </c>
      <c r="U7" s="16">
        <v>212</v>
      </c>
      <c r="V7" s="87">
        <f t="shared" si="0"/>
        <v>307.14285714285717</v>
      </c>
      <c r="W7" s="26"/>
      <c r="X7" s="128">
        <f t="shared" si="1"/>
        <v>32.14285714285717</v>
      </c>
      <c r="Y7" s="128">
        <v>275</v>
      </c>
      <c r="Z7" s="26">
        <v>281.6363636363636</v>
      </c>
      <c r="AA7" s="97">
        <v>280.45454545454544</v>
      </c>
      <c r="AB7" s="97">
        <v>198</v>
      </c>
      <c r="AC7" s="25">
        <v>212</v>
      </c>
      <c r="AD7" s="25"/>
      <c r="AE7" s="25"/>
      <c r="AF7" s="25"/>
      <c r="AM7" s="11"/>
      <c r="AN7" s="11"/>
      <c r="AO7" s="11"/>
      <c r="AP7" s="11"/>
      <c r="AQ7" s="11"/>
      <c r="AR7" s="11"/>
    </row>
    <row r="8" spans="1:44" ht="24.75" customHeight="1">
      <c r="A8" s="31" t="s">
        <v>11</v>
      </c>
      <c r="B8" s="23">
        <v>285</v>
      </c>
      <c r="C8" s="24">
        <v>218</v>
      </c>
      <c r="D8" s="15">
        <v>207</v>
      </c>
      <c r="E8" s="16"/>
      <c r="F8" s="23">
        <v>205</v>
      </c>
      <c r="G8" s="24"/>
      <c r="H8" s="23">
        <v>311</v>
      </c>
      <c r="I8" s="24"/>
      <c r="J8" s="50"/>
      <c r="K8" s="51"/>
      <c r="L8" s="17">
        <v>230</v>
      </c>
      <c r="M8" s="17">
        <v>407</v>
      </c>
      <c r="N8" s="15">
        <v>259</v>
      </c>
      <c r="O8" s="16"/>
      <c r="P8" s="23">
        <v>345</v>
      </c>
      <c r="Q8" s="24">
        <v>241</v>
      </c>
      <c r="R8" s="17">
        <v>311</v>
      </c>
      <c r="S8" s="17"/>
      <c r="T8" s="15">
        <v>325</v>
      </c>
      <c r="U8" s="16">
        <v>307</v>
      </c>
      <c r="V8" s="87">
        <f t="shared" si="0"/>
        <v>280.84615384615387</v>
      </c>
      <c r="W8" s="26"/>
      <c r="X8" s="128">
        <f t="shared" si="1"/>
        <v>-108.15384615384613</v>
      </c>
      <c r="Y8" s="128">
        <v>389</v>
      </c>
      <c r="Z8" s="26">
        <v>343</v>
      </c>
      <c r="AA8" s="97">
        <v>341.7</v>
      </c>
      <c r="AB8" s="97">
        <v>321</v>
      </c>
      <c r="AC8" s="25">
        <v>348</v>
      </c>
      <c r="AD8" s="25">
        <v>341.4</v>
      </c>
      <c r="AE8" s="25">
        <v>346</v>
      </c>
      <c r="AF8" s="25">
        <v>302</v>
      </c>
      <c r="AM8" s="11"/>
      <c r="AN8" s="11"/>
      <c r="AO8" s="11"/>
      <c r="AP8" s="11"/>
      <c r="AQ8" s="11"/>
      <c r="AR8" s="11"/>
    </row>
    <row r="9" spans="1:44" ht="24.75" customHeight="1">
      <c r="A9" s="93" t="s">
        <v>78</v>
      </c>
      <c r="B9" s="14">
        <v>275</v>
      </c>
      <c r="C9" s="94"/>
      <c r="D9" s="23">
        <v>312</v>
      </c>
      <c r="E9" s="24">
        <v>378</v>
      </c>
      <c r="F9" s="14">
        <v>234</v>
      </c>
      <c r="G9" s="95"/>
      <c r="H9" s="14">
        <v>283</v>
      </c>
      <c r="I9" s="95">
        <v>284</v>
      </c>
      <c r="J9" s="14">
        <v>305</v>
      </c>
      <c r="K9" s="95"/>
      <c r="L9" s="50"/>
      <c r="M9" s="51"/>
      <c r="N9" s="23">
        <v>363</v>
      </c>
      <c r="O9" s="24"/>
      <c r="P9" s="23">
        <v>238</v>
      </c>
      <c r="Q9" s="24">
        <v>314</v>
      </c>
      <c r="R9" s="17">
        <v>336</v>
      </c>
      <c r="S9" s="17">
        <v>363</v>
      </c>
      <c r="T9" s="23">
        <v>342</v>
      </c>
      <c r="U9" s="24"/>
      <c r="V9" s="87">
        <f t="shared" si="0"/>
        <v>309.7692307692308</v>
      </c>
      <c r="W9" s="28"/>
      <c r="X9" s="128">
        <f t="shared" si="1"/>
        <v>-9.230769230769226</v>
      </c>
      <c r="Y9" s="128">
        <v>319</v>
      </c>
      <c r="Z9" s="28">
        <v>264.9</v>
      </c>
      <c r="AA9" s="98">
        <v>340</v>
      </c>
      <c r="AB9" s="98">
        <v>314</v>
      </c>
      <c r="AC9" s="48">
        <v>338</v>
      </c>
      <c r="AD9" s="48">
        <v>351.8</v>
      </c>
      <c r="AE9" s="48">
        <v>373</v>
      </c>
      <c r="AF9" s="48">
        <v>253</v>
      </c>
      <c r="AM9" s="11"/>
      <c r="AN9" s="11"/>
      <c r="AO9" s="11"/>
      <c r="AP9" s="11"/>
      <c r="AQ9" s="11"/>
      <c r="AR9" s="11"/>
    </row>
    <row r="10" spans="1:44" ht="24.75" customHeight="1">
      <c r="A10" s="31" t="s">
        <v>65</v>
      </c>
      <c r="B10" s="23">
        <v>621</v>
      </c>
      <c r="C10" s="111"/>
      <c r="D10" s="23">
        <v>402</v>
      </c>
      <c r="E10" s="24">
        <v>200</v>
      </c>
      <c r="F10" s="111">
        <v>403</v>
      </c>
      <c r="G10" s="24"/>
      <c r="H10" s="23">
        <v>634</v>
      </c>
      <c r="I10" s="24">
        <v>525</v>
      </c>
      <c r="J10" s="23">
        <v>342</v>
      </c>
      <c r="K10" s="24">
        <v>523</v>
      </c>
      <c r="L10" s="23">
        <v>527</v>
      </c>
      <c r="M10" s="24">
        <v>428</v>
      </c>
      <c r="N10" s="52"/>
      <c r="O10" s="113"/>
      <c r="P10" s="23">
        <v>502</v>
      </c>
      <c r="Q10" s="24"/>
      <c r="R10" s="17">
        <v>620</v>
      </c>
      <c r="S10" s="17">
        <v>634</v>
      </c>
      <c r="T10" s="23">
        <v>425</v>
      </c>
      <c r="U10" s="24"/>
      <c r="V10" s="87">
        <f t="shared" si="0"/>
        <v>484.7142857142857</v>
      </c>
      <c r="W10" s="26">
        <v>3</v>
      </c>
      <c r="X10" s="128">
        <f t="shared" si="1"/>
        <v>-64.28571428571428</v>
      </c>
      <c r="Y10" s="128">
        <v>549</v>
      </c>
      <c r="Z10" s="26">
        <v>491.6</v>
      </c>
      <c r="AA10" s="97">
        <v>541.1</v>
      </c>
      <c r="AB10" s="97"/>
      <c r="AC10" s="25"/>
      <c r="AD10" s="25"/>
      <c r="AE10" s="25"/>
      <c r="AF10" s="25"/>
      <c r="AM10" s="11"/>
      <c r="AN10" s="11"/>
      <c r="AO10" s="11"/>
      <c r="AP10" s="11"/>
      <c r="AQ10" s="11"/>
      <c r="AR10" s="11"/>
    </row>
    <row r="11" spans="1:44" ht="24.75" customHeight="1">
      <c r="A11" s="31" t="s">
        <v>84</v>
      </c>
      <c r="B11" s="23">
        <v>172</v>
      </c>
      <c r="C11" s="111"/>
      <c r="D11" s="23">
        <v>401</v>
      </c>
      <c r="E11" s="24">
        <v>287</v>
      </c>
      <c r="F11" s="111">
        <v>417</v>
      </c>
      <c r="G11" s="24"/>
      <c r="H11" s="23">
        <v>367</v>
      </c>
      <c r="I11" s="24">
        <v>272</v>
      </c>
      <c r="J11" s="23">
        <v>386</v>
      </c>
      <c r="K11" s="24"/>
      <c r="L11" s="23">
        <v>411</v>
      </c>
      <c r="M11" s="24"/>
      <c r="N11" s="23">
        <v>283</v>
      </c>
      <c r="O11" s="24">
        <v>253</v>
      </c>
      <c r="P11" s="52"/>
      <c r="Q11" s="113"/>
      <c r="R11" s="17">
        <v>402</v>
      </c>
      <c r="S11" s="17"/>
      <c r="T11" s="23">
        <v>357</v>
      </c>
      <c r="U11" s="24">
        <v>305</v>
      </c>
      <c r="V11" s="87">
        <f t="shared" si="0"/>
        <v>331.7692307692308</v>
      </c>
      <c r="W11" s="26"/>
      <c r="X11" s="128">
        <f t="shared" si="1"/>
        <v>-58.230769230769226</v>
      </c>
      <c r="Y11" s="128">
        <v>390</v>
      </c>
      <c r="Z11" s="26"/>
      <c r="AA11" s="97"/>
      <c r="AB11" s="97"/>
      <c r="AC11" s="25"/>
      <c r="AD11" s="25"/>
      <c r="AE11" s="25"/>
      <c r="AF11" s="25"/>
      <c r="AM11" s="11"/>
      <c r="AN11" s="11"/>
      <c r="AO11" s="11"/>
      <c r="AP11" s="11"/>
      <c r="AQ11" s="11"/>
      <c r="AR11" s="11"/>
    </row>
    <row r="12" spans="1:44" ht="24.75" customHeight="1">
      <c r="A12" s="31" t="s">
        <v>85</v>
      </c>
      <c r="B12" s="23">
        <v>313</v>
      </c>
      <c r="C12" s="111">
        <v>459</v>
      </c>
      <c r="D12" s="23">
        <v>367</v>
      </c>
      <c r="E12" s="24"/>
      <c r="F12" s="111">
        <v>392</v>
      </c>
      <c r="G12" s="24">
        <v>471</v>
      </c>
      <c r="H12" s="23">
        <v>396</v>
      </c>
      <c r="I12" s="24"/>
      <c r="J12" s="23">
        <v>301</v>
      </c>
      <c r="K12" s="24">
        <v>452</v>
      </c>
      <c r="L12" s="23">
        <v>347</v>
      </c>
      <c r="M12" s="24"/>
      <c r="N12" s="23">
        <v>431</v>
      </c>
      <c r="O12" s="112"/>
      <c r="P12" s="23">
        <v>300</v>
      </c>
      <c r="Q12" s="24">
        <v>439</v>
      </c>
      <c r="R12" s="52"/>
      <c r="S12" s="113"/>
      <c r="T12" s="23">
        <v>326</v>
      </c>
      <c r="U12" s="24"/>
      <c r="V12" s="87">
        <f t="shared" si="0"/>
        <v>384.15384615384613</v>
      </c>
      <c r="W12" s="26"/>
      <c r="X12" s="128">
        <f t="shared" si="1"/>
        <v>-4.846153846153868</v>
      </c>
      <c r="Y12" s="128">
        <v>389</v>
      </c>
      <c r="Z12" s="26"/>
      <c r="AA12" s="97">
        <v>291.9</v>
      </c>
      <c r="AB12" s="97">
        <v>321</v>
      </c>
      <c r="AC12" s="25">
        <v>385.4</v>
      </c>
      <c r="AD12" s="25">
        <v>379</v>
      </c>
      <c r="AE12" s="25"/>
      <c r="AF12" s="25"/>
      <c r="AM12" s="11"/>
      <c r="AN12" s="11"/>
      <c r="AO12" s="11"/>
      <c r="AP12" s="11"/>
      <c r="AQ12" s="11"/>
      <c r="AR12" s="11"/>
    </row>
    <row r="13" spans="1:44" ht="24.75" customHeight="1">
      <c r="A13" s="31" t="s">
        <v>89</v>
      </c>
      <c r="B13" s="23">
        <v>184</v>
      </c>
      <c r="C13" s="111"/>
      <c r="D13" s="23">
        <v>319</v>
      </c>
      <c r="E13" s="24"/>
      <c r="F13" s="111">
        <v>219</v>
      </c>
      <c r="G13" s="24">
        <v>192</v>
      </c>
      <c r="H13" s="23">
        <v>234</v>
      </c>
      <c r="I13" s="24"/>
      <c r="J13" s="23">
        <v>309</v>
      </c>
      <c r="K13" s="24"/>
      <c r="L13" s="23">
        <v>200</v>
      </c>
      <c r="M13" s="24">
        <v>265</v>
      </c>
      <c r="N13" s="23">
        <v>248</v>
      </c>
      <c r="O13" s="112">
        <v>189</v>
      </c>
      <c r="P13" s="23">
        <v>282</v>
      </c>
      <c r="Q13" s="24"/>
      <c r="R13" s="23">
        <v>198</v>
      </c>
      <c r="S13" s="24">
        <v>192</v>
      </c>
      <c r="T13" s="52"/>
      <c r="U13" s="113"/>
      <c r="V13" s="87">
        <f t="shared" si="0"/>
        <v>233.15384615384616</v>
      </c>
      <c r="W13" s="26"/>
      <c r="X13" s="128"/>
      <c r="Y13" s="128"/>
      <c r="Z13" s="26"/>
      <c r="AA13" s="97"/>
      <c r="AB13" s="97"/>
      <c r="AC13" s="25"/>
      <c r="AD13" s="25"/>
      <c r="AE13" s="25"/>
      <c r="AF13" s="25"/>
      <c r="AM13" s="11"/>
      <c r="AN13" s="11"/>
      <c r="AO13" s="11"/>
      <c r="AP13" s="11"/>
      <c r="AQ13" s="11"/>
      <c r="AR13" s="11"/>
    </row>
    <row r="14" spans="1:44" ht="24.75" customHeight="1" thickBot="1">
      <c r="A14" s="19" t="s">
        <v>8</v>
      </c>
      <c r="B14" s="28">
        <f>AVERAGE(B4:C12)</f>
        <v>435.25</v>
      </c>
      <c r="C14" s="18"/>
      <c r="D14" s="28">
        <f>AVERAGE(D4:E12)</f>
        <v>376.5833333333333</v>
      </c>
      <c r="E14" s="18"/>
      <c r="F14" s="28">
        <f>AVERAGE(F4:G12)</f>
        <v>393.09090909090907</v>
      </c>
      <c r="G14" s="18"/>
      <c r="H14" s="28">
        <f>AVERAGE(H4:I12)</f>
        <v>423.4166666666667</v>
      </c>
      <c r="I14" s="18"/>
      <c r="J14" s="28">
        <f>AVERAGE(J4:K12)</f>
        <v>365.7692307692308</v>
      </c>
      <c r="K14" s="18"/>
      <c r="L14" s="28">
        <f>AVERAGE(L4:M12)</f>
        <v>448.5833333333333</v>
      </c>
      <c r="M14" s="18"/>
      <c r="N14" s="28">
        <f>AVERAGE(N4:O12)</f>
        <v>396.8181818181818</v>
      </c>
      <c r="O14" s="5"/>
      <c r="P14" s="28">
        <f>AVERAGE(P4:Q12)</f>
        <v>528.0769230769231</v>
      </c>
      <c r="Q14" s="5"/>
      <c r="R14" s="28">
        <f>AVERAGE(R4:S12)</f>
        <v>431.5</v>
      </c>
      <c r="S14" s="5"/>
      <c r="T14" s="28">
        <f>AVERAGE(T4:U12)</f>
        <v>369.35714285714283</v>
      </c>
      <c r="U14" s="5"/>
      <c r="V14" s="27">
        <f>AVERAGE(B4:U13)</f>
        <v>399.22222222222223</v>
      </c>
      <c r="W14" s="27"/>
      <c r="X14" s="128">
        <f t="shared" si="1"/>
        <v>-19.77777777777777</v>
      </c>
      <c r="Y14" s="129">
        <v>419</v>
      </c>
      <c r="Z14" s="27">
        <v>374</v>
      </c>
      <c r="AA14" s="96">
        <v>398.54117647058825</v>
      </c>
      <c r="AB14" s="96">
        <v>366</v>
      </c>
      <c r="AC14" s="96">
        <v>379</v>
      </c>
      <c r="AD14" s="96">
        <v>389</v>
      </c>
      <c r="AE14" s="96">
        <v>363</v>
      </c>
      <c r="AF14" s="96">
        <v>345</v>
      </c>
      <c r="AM14" s="11"/>
      <c r="AN14" s="11"/>
      <c r="AO14" s="11"/>
      <c r="AP14" s="11"/>
      <c r="AQ14" s="11"/>
      <c r="AR14" s="11"/>
    </row>
    <row r="15" spans="2:44" ht="24.75" customHeight="1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P15" s="6"/>
      <c r="Q15" s="6"/>
      <c r="R15" s="6"/>
      <c r="S15" s="6"/>
      <c r="T15" s="6"/>
      <c r="U15" s="6" t="s">
        <v>6</v>
      </c>
      <c r="V15" s="12">
        <f>SUM(B4:U13)</f>
        <v>53895</v>
      </c>
      <c r="W15" s="12"/>
      <c r="X15" s="12">
        <f>V15-Y15</f>
        <v>12116</v>
      </c>
      <c r="Y15" s="12">
        <v>41779</v>
      </c>
      <c r="Z15" s="12">
        <v>36218</v>
      </c>
      <c r="AA15" s="53">
        <v>33876</v>
      </c>
      <c r="AB15" s="53">
        <v>30749</v>
      </c>
      <c r="AC15" s="53">
        <v>31872</v>
      </c>
      <c r="AD15" s="53">
        <v>32646</v>
      </c>
      <c r="AE15" s="53">
        <v>39194</v>
      </c>
      <c r="AF15" s="53">
        <v>35618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9.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6"/>
      <c r="R16" s="76"/>
      <c r="S16" s="76"/>
      <c r="T16" s="76"/>
      <c r="U16" s="76"/>
      <c r="V16" s="115"/>
      <c r="W16" s="76"/>
      <c r="Z16" s="77"/>
      <c r="AA16" s="77"/>
      <c r="AB16" s="77"/>
      <c r="AC16" s="77"/>
      <c r="AD16" s="77"/>
      <c r="AE16" s="77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9.5" customHeight="1">
      <c r="A17" s="8" t="s">
        <v>90</v>
      </c>
      <c r="L17" s="1" t="s">
        <v>70</v>
      </c>
      <c r="M17" s="1" t="s">
        <v>70</v>
      </c>
      <c r="N17" s="11"/>
      <c r="Q17" s="76"/>
      <c r="R17" s="76"/>
      <c r="S17" s="76"/>
      <c r="T17" s="76"/>
      <c r="U17" s="76"/>
      <c r="V17" s="76"/>
      <c r="W17" s="76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9.5" customHeight="1">
      <c r="A18" s="46" t="s">
        <v>17</v>
      </c>
      <c r="B18" s="34"/>
      <c r="L18" s="36" t="s">
        <v>70</v>
      </c>
      <c r="M18" s="36" t="s">
        <v>70</v>
      </c>
      <c r="N18" s="36"/>
      <c r="O18" s="36"/>
      <c r="P18" s="36"/>
      <c r="Q18" s="80"/>
      <c r="R18" s="80"/>
      <c r="S18" s="80"/>
      <c r="T18" s="80"/>
      <c r="U18" s="80"/>
      <c r="V18" s="80"/>
      <c r="W18" s="8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9.5" customHeight="1">
      <c r="A19" s="10" t="s">
        <v>4</v>
      </c>
      <c r="B19" s="49" t="s">
        <v>95</v>
      </c>
      <c r="C19" s="41" t="s">
        <v>84</v>
      </c>
      <c r="D19" s="41" t="s">
        <v>27</v>
      </c>
      <c r="E19" s="49" t="s">
        <v>96</v>
      </c>
      <c r="F19" s="136" t="s">
        <v>36</v>
      </c>
      <c r="G19" s="1" t="s">
        <v>65</v>
      </c>
      <c r="H19" s="1" t="s">
        <v>10</v>
      </c>
      <c r="I19" s="1" t="s">
        <v>97</v>
      </c>
      <c r="L19" s="36"/>
      <c r="M19" s="81"/>
      <c r="N19" s="82"/>
      <c r="O19" s="82"/>
      <c r="P19" s="82"/>
      <c r="Q19" s="80"/>
      <c r="R19" s="80"/>
      <c r="S19" s="80"/>
      <c r="T19" s="80"/>
      <c r="U19" s="80"/>
      <c r="V19" s="80"/>
      <c r="W19" s="80"/>
      <c r="AK19" s="11"/>
      <c r="AL19" s="11"/>
      <c r="AM19" s="11"/>
      <c r="AN19" s="11"/>
      <c r="AO19" s="11"/>
      <c r="AP19" s="11"/>
      <c r="AQ19" s="11"/>
      <c r="AR19" s="11"/>
    </row>
    <row r="20" spans="1:44" ht="15" customHeight="1">
      <c r="A20" s="33" t="s">
        <v>13</v>
      </c>
      <c r="B20" s="25">
        <v>526</v>
      </c>
      <c r="C20" s="25"/>
      <c r="D20" s="37">
        <v>319</v>
      </c>
      <c r="E20" s="37"/>
      <c r="F20" s="25">
        <v>308</v>
      </c>
      <c r="G20" s="25"/>
      <c r="H20" s="37">
        <v>389</v>
      </c>
      <c r="I20" s="37"/>
      <c r="L20" s="36"/>
      <c r="M20" s="38"/>
      <c r="N20" s="38"/>
      <c r="O20" s="38"/>
      <c r="P20" s="38"/>
      <c r="Q20" s="80"/>
      <c r="R20" s="80"/>
      <c r="S20" s="80"/>
      <c r="T20" s="80"/>
      <c r="U20" s="80"/>
      <c r="V20" s="80"/>
      <c r="W20" s="80"/>
      <c r="AK20" s="11"/>
      <c r="AL20" s="11"/>
      <c r="AM20" s="11"/>
      <c r="AN20" s="11"/>
      <c r="AO20" s="11"/>
      <c r="AP20" s="11"/>
      <c r="AQ20" s="11"/>
      <c r="AR20" s="11"/>
    </row>
    <row r="21" spans="1:44" ht="13.5">
      <c r="A21" s="33" t="s">
        <v>14</v>
      </c>
      <c r="B21" s="25"/>
      <c r="C21" s="25">
        <v>595</v>
      </c>
      <c r="D21" s="37"/>
      <c r="E21" s="37">
        <v>365</v>
      </c>
      <c r="F21" s="25"/>
      <c r="G21" s="48">
        <v>335</v>
      </c>
      <c r="H21" s="37"/>
      <c r="I21" s="37">
        <v>450</v>
      </c>
      <c r="L21" s="36"/>
      <c r="M21" s="38"/>
      <c r="N21" s="38"/>
      <c r="O21" s="38"/>
      <c r="P21" s="38"/>
      <c r="Q21" s="80"/>
      <c r="R21" s="80"/>
      <c r="S21" s="80"/>
      <c r="T21" s="80"/>
      <c r="U21" s="80"/>
      <c r="V21" s="80"/>
      <c r="W21" s="80"/>
      <c r="AK21" s="11"/>
      <c r="AL21" s="11"/>
      <c r="AM21" s="11"/>
      <c r="AN21" s="11"/>
      <c r="AO21" s="11"/>
      <c r="AP21" s="11"/>
      <c r="AQ21" s="11"/>
      <c r="AR21" s="11"/>
    </row>
    <row r="22" spans="1:44" ht="13.5">
      <c r="A22" s="33" t="s">
        <v>15</v>
      </c>
      <c r="B22" s="25">
        <v>572</v>
      </c>
      <c r="C22" s="25"/>
      <c r="D22" s="37">
        <v>287</v>
      </c>
      <c r="E22" s="37"/>
      <c r="F22" s="25"/>
      <c r="G22" s="48">
        <v>634</v>
      </c>
      <c r="H22" s="37">
        <v>562</v>
      </c>
      <c r="I22" s="37"/>
      <c r="V22" s="80"/>
      <c r="W22" s="80"/>
      <c r="X22" s="77"/>
      <c r="Y22" s="77"/>
      <c r="Z22" s="77"/>
      <c r="AA22" s="77"/>
      <c r="AB22" s="77"/>
      <c r="AC22" s="77"/>
      <c r="AD22" s="77"/>
      <c r="AE22" s="77"/>
      <c r="AK22" s="11"/>
      <c r="AL22" s="11"/>
      <c r="AM22" s="11"/>
      <c r="AN22" s="11"/>
      <c r="AO22" s="11"/>
      <c r="AP22" s="11"/>
      <c r="AQ22" s="11"/>
      <c r="AR22" s="11"/>
    </row>
    <row r="23" spans="1:44" ht="13.5">
      <c r="A23" s="33" t="s">
        <v>18</v>
      </c>
      <c r="B23" s="25" t="s">
        <v>60</v>
      </c>
      <c r="C23" s="25" t="s">
        <v>60</v>
      </c>
      <c r="D23" s="37" t="s">
        <v>60</v>
      </c>
      <c r="E23" s="37" t="s">
        <v>60</v>
      </c>
      <c r="F23" s="25">
        <v>480</v>
      </c>
      <c r="G23" s="25"/>
      <c r="H23" s="37"/>
      <c r="I23" s="37">
        <v>481</v>
      </c>
      <c r="J23" s="5"/>
      <c r="V23" s="80"/>
      <c r="W23" s="80"/>
      <c r="X23" s="77"/>
      <c r="Y23" s="77"/>
      <c r="Z23" s="77"/>
      <c r="AA23" s="77"/>
      <c r="AB23" s="77"/>
      <c r="AC23" s="77"/>
      <c r="AD23" s="77"/>
      <c r="AE23" s="77"/>
      <c r="AK23" s="11"/>
      <c r="AL23" s="11"/>
      <c r="AM23" s="11"/>
      <c r="AN23" s="11"/>
      <c r="AO23" s="11"/>
      <c r="AP23" s="11"/>
      <c r="AQ23" s="11"/>
      <c r="AR23" s="11"/>
    </row>
    <row r="24" spans="1:44" ht="15" thickBot="1">
      <c r="A24" s="33" t="s">
        <v>19</v>
      </c>
      <c r="B24" s="25" t="s">
        <v>60</v>
      </c>
      <c r="C24" s="25" t="s">
        <v>60</v>
      </c>
      <c r="D24" s="37" t="s">
        <v>60</v>
      </c>
      <c r="E24" s="37" t="s">
        <v>60</v>
      </c>
      <c r="F24" s="25">
        <v>382</v>
      </c>
      <c r="G24" s="25"/>
      <c r="H24" s="37">
        <v>560</v>
      </c>
      <c r="I24" s="37"/>
      <c r="J24" s="5" t="s">
        <v>25</v>
      </c>
      <c r="K24" s="43" t="s">
        <v>87</v>
      </c>
      <c r="L24" s="43" t="s">
        <v>81</v>
      </c>
      <c r="M24" s="43" t="s">
        <v>74</v>
      </c>
      <c r="N24" s="43" t="s">
        <v>68</v>
      </c>
      <c r="O24" s="43" t="s">
        <v>62</v>
      </c>
      <c r="P24" s="43" t="s">
        <v>28</v>
      </c>
      <c r="Q24" s="43" t="s">
        <v>29</v>
      </c>
      <c r="R24" s="45" t="s">
        <v>30</v>
      </c>
      <c r="S24" s="124"/>
      <c r="T24" s="124"/>
      <c r="U24" s="124"/>
      <c r="V24" s="80"/>
      <c r="W24" s="80"/>
      <c r="X24" s="77"/>
      <c r="Y24" s="77"/>
      <c r="Z24" s="77"/>
      <c r="AA24" s="77"/>
      <c r="AB24" s="77"/>
      <c r="AC24" s="77"/>
      <c r="AD24" s="77"/>
      <c r="AE24" s="77"/>
      <c r="AK24" s="11"/>
      <c r="AL24" s="11"/>
      <c r="AM24" s="11"/>
      <c r="AN24" s="11"/>
      <c r="AO24" s="11"/>
      <c r="AP24" s="11"/>
      <c r="AQ24" s="11"/>
      <c r="AR24" s="11"/>
    </row>
    <row r="25" spans="1:44" ht="15" thickBot="1">
      <c r="A25" s="2" t="s">
        <v>22</v>
      </c>
      <c r="B25" s="5">
        <f aca="true" t="shared" si="2" ref="B25:I25">AVERAGE(B20:B24)</f>
        <v>549</v>
      </c>
      <c r="C25" s="5">
        <f t="shared" si="2"/>
        <v>595</v>
      </c>
      <c r="D25" s="5">
        <f t="shared" si="2"/>
        <v>303</v>
      </c>
      <c r="E25" s="5">
        <f t="shared" si="2"/>
        <v>365</v>
      </c>
      <c r="F25" s="5">
        <f t="shared" si="2"/>
        <v>390</v>
      </c>
      <c r="G25" s="5">
        <f t="shared" si="2"/>
        <v>484.5</v>
      </c>
      <c r="H25" s="5">
        <f t="shared" si="2"/>
        <v>503.6666666666667</v>
      </c>
      <c r="I25" s="5">
        <f t="shared" si="2"/>
        <v>465.5</v>
      </c>
      <c r="J25" s="7">
        <f>AVERAGE(B20:I24)</f>
        <v>452.8125</v>
      </c>
      <c r="K25" s="25">
        <v>465</v>
      </c>
      <c r="L25" s="25">
        <v>423</v>
      </c>
      <c r="M25" s="25">
        <v>454</v>
      </c>
      <c r="N25" s="25">
        <v>446</v>
      </c>
      <c r="O25" s="25">
        <v>410</v>
      </c>
      <c r="P25" s="25">
        <v>419</v>
      </c>
      <c r="Q25" s="25">
        <v>314</v>
      </c>
      <c r="R25" s="25">
        <v>422</v>
      </c>
      <c r="S25" s="89"/>
      <c r="T25" s="89"/>
      <c r="U25" s="89"/>
      <c r="V25" s="36"/>
      <c r="W25" s="36"/>
      <c r="AF25" s="77"/>
      <c r="AK25" s="11"/>
      <c r="AL25" s="11"/>
      <c r="AM25" s="11"/>
      <c r="AN25" s="11"/>
      <c r="AO25" s="11"/>
      <c r="AP25" s="11"/>
      <c r="AQ25" s="11"/>
      <c r="AR25" s="11"/>
    </row>
    <row r="26" spans="10:44" ht="15" thickBot="1">
      <c r="J26" s="12">
        <f>SUM(B20:I24)</f>
        <v>7245</v>
      </c>
      <c r="K26" s="47">
        <v>6511</v>
      </c>
      <c r="L26" s="47">
        <v>2115</v>
      </c>
      <c r="M26" s="47">
        <v>1817</v>
      </c>
      <c r="N26" s="47">
        <v>1784</v>
      </c>
      <c r="O26" s="47">
        <v>1640</v>
      </c>
      <c r="P26" s="47">
        <v>1676</v>
      </c>
      <c r="Q26" s="25">
        <v>1254</v>
      </c>
      <c r="R26" s="25">
        <v>1688</v>
      </c>
      <c r="S26" s="89"/>
      <c r="T26" s="89"/>
      <c r="U26" s="89"/>
      <c r="AK26" s="11"/>
      <c r="AL26" s="11"/>
      <c r="AM26" s="11"/>
      <c r="AN26" s="11"/>
      <c r="AO26" s="11"/>
      <c r="AP26" s="11"/>
      <c r="AQ26" s="11"/>
      <c r="AR26" s="11"/>
    </row>
    <row r="27" spans="14:44" ht="13.5">
      <c r="N27" s="11"/>
      <c r="Q27" s="76"/>
      <c r="R27" s="76"/>
      <c r="S27" s="76"/>
      <c r="T27" s="76"/>
      <c r="U27" s="76"/>
      <c r="V27" s="76"/>
      <c r="W27" s="76"/>
      <c r="AK27" s="11"/>
      <c r="AL27" s="11"/>
      <c r="AM27" s="11"/>
      <c r="AN27" s="11"/>
      <c r="AO27" s="11"/>
      <c r="AP27" s="11"/>
      <c r="AQ27" s="11"/>
      <c r="AR27" s="11"/>
    </row>
    <row r="28" spans="1:44" ht="18.75">
      <c r="A28" s="8" t="s">
        <v>90</v>
      </c>
      <c r="N28" s="11"/>
      <c r="Q28" s="76"/>
      <c r="R28" s="76"/>
      <c r="S28" s="76"/>
      <c r="T28" s="76"/>
      <c r="U28" s="76"/>
      <c r="V28" s="76"/>
      <c r="W28" s="76"/>
      <c r="AK28" s="11"/>
      <c r="AL28" s="11"/>
      <c r="AM28" s="11"/>
      <c r="AN28" s="11"/>
      <c r="AO28" s="11"/>
      <c r="AP28" s="11"/>
      <c r="AQ28" s="11"/>
      <c r="AR28" s="11"/>
    </row>
    <row r="29" spans="1:44" ht="18">
      <c r="A29" s="40" t="s">
        <v>20</v>
      </c>
      <c r="B29" s="34"/>
      <c r="M29" s="36"/>
      <c r="N29" s="36"/>
      <c r="O29" s="36"/>
      <c r="P29" s="36"/>
      <c r="Q29" s="80"/>
      <c r="R29" s="80"/>
      <c r="S29" s="80"/>
      <c r="T29" s="80"/>
      <c r="U29" s="80"/>
      <c r="V29" s="80"/>
      <c r="W29" s="80"/>
      <c r="X29" s="36"/>
      <c r="Y29" s="36"/>
      <c r="Z29" s="36"/>
      <c r="AA29" s="36"/>
      <c r="AB29" s="36"/>
      <c r="AC29" s="36"/>
      <c r="AK29" s="11"/>
      <c r="AL29" s="11"/>
      <c r="AM29" s="11"/>
      <c r="AN29" s="11"/>
      <c r="AO29" s="11"/>
      <c r="AP29" s="11"/>
      <c r="AQ29" s="11"/>
      <c r="AR29" s="11"/>
    </row>
    <row r="30" spans="1:44" ht="13.5">
      <c r="A30" s="10" t="s">
        <v>4</v>
      </c>
      <c r="B30" s="49" t="s">
        <v>95</v>
      </c>
      <c r="C30" s="49" t="s">
        <v>10</v>
      </c>
      <c r="D30" s="49" t="s">
        <v>27</v>
      </c>
      <c r="E30" s="41" t="s">
        <v>36</v>
      </c>
      <c r="M30" s="83"/>
      <c r="N30" s="82"/>
      <c r="O30" s="82"/>
      <c r="P30" s="82"/>
      <c r="Q30" s="81"/>
      <c r="R30" s="81"/>
      <c r="S30" s="81"/>
      <c r="T30" s="81"/>
      <c r="U30" s="81"/>
      <c r="V30" s="81"/>
      <c r="W30" s="81"/>
      <c r="X30" s="36"/>
      <c r="Y30" s="36"/>
      <c r="Z30" s="36"/>
      <c r="AA30" s="36"/>
      <c r="AB30" s="36"/>
      <c r="AC30" s="36"/>
      <c r="AK30" s="11"/>
      <c r="AL30" s="11"/>
      <c r="AM30" s="11"/>
      <c r="AN30" s="11"/>
      <c r="AO30" s="11"/>
      <c r="AP30" s="11"/>
      <c r="AQ30" s="11"/>
      <c r="AR30" s="11"/>
    </row>
    <row r="31" spans="1:44" ht="13.5">
      <c r="A31" s="33" t="s">
        <v>13</v>
      </c>
      <c r="B31" s="25">
        <v>653</v>
      </c>
      <c r="C31" s="25"/>
      <c r="D31" s="37">
        <v>516</v>
      </c>
      <c r="E31" s="37"/>
      <c r="M31" s="84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6"/>
      <c r="Y31" s="36"/>
      <c r="Z31" s="36"/>
      <c r="AA31" s="36"/>
      <c r="AB31" s="36"/>
      <c r="AC31" s="36"/>
      <c r="AK31" s="11"/>
      <c r="AL31" s="11"/>
      <c r="AM31" s="11"/>
      <c r="AN31" s="11"/>
      <c r="AO31" s="11"/>
      <c r="AP31" s="11"/>
      <c r="AQ31" s="11"/>
      <c r="AR31" s="11"/>
    </row>
    <row r="32" spans="1:44" ht="13.5">
      <c r="A32" s="33" t="s">
        <v>14</v>
      </c>
      <c r="B32" s="25"/>
      <c r="C32" s="25">
        <v>367</v>
      </c>
      <c r="D32" s="37"/>
      <c r="E32" s="37">
        <v>438</v>
      </c>
      <c r="M32" s="84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6"/>
      <c r="Y32" s="36"/>
      <c r="Z32" s="36"/>
      <c r="AA32" s="36"/>
      <c r="AB32" s="36"/>
      <c r="AC32" s="36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>
      <c r="A33" s="33" t="s">
        <v>15</v>
      </c>
      <c r="B33" s="25">
        <v>597</v>
      </c>
      <c r="C33" s="25"/>
      <c r="D33" s="37">
        <v>516</v>
      </c>
      <c r="E33" s="37"/>
      <c r="M33" s="84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85"/>
      <c r="Y33" s="85"/>
      <c r="Z33" s="85"/>
      <c r="AA33" s="85"/>
      <c r="AB33" s="85"/>
      <c r="AC33" s="85"/>
      <c r="AD33" s="77"/>
      <c r="AE33" s="77"/>
      <c r="AF33" s="77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>
      <c r="A34" s="33" t="s">
        <v>18</v>
      </c>
      <c r="B34" s="25" t="s">
        <v>60</v>
      </c>
      <c r="C34" s="25" t="s">
        <v>60</v>
      </c>
      <c r="D34" s="37" t="s">
        <v>60</v>
      </c>
      <c r="E34" s="37" t="s">
        <v>60</v>
      </c>
      <c r="M34" s="84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6"/>
      <c r="Y34" s="36"/>
      <c r="Z34" s="36"/>
      <c r="AA34" s="36"/>
      <c r="AB34" s="36"/>
      <c r="AC34" s="36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>
      <c r="A35" s="33" t="s">
        <v>19</v>
      </c>
      <c r="B35" s="25" t="s">
        <v>60</v>
      </c>
      <c r="C35" s="25" t="s">
        <v>60</v>
      </c>
      <c r="D35" s="37" t="s">
        <v>60</v>
      </c>
      <c r="E35" s="37" t="s">
        <v>60</v>
      </c>
      <c r="M35" s="84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6"/>
      <c r="Y35" s="36"/>
      <c r="Z35" s="36"/>
      <c r="AA35" s="36"/>
      <c r="AB35" s="36"/>
      <c r="AC35" s="36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>
      <c r="A36" s="33"/>
      <c r="B36" s="25"/>
      <c r="C36" s="25"/>
      <c r="D36" s="37"/>
      <c r="E36" s="37"/>
      <c r="M36" s="84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6"/>
      <c r="Y36" s="36"/>
      <c r="Z36" s="36"/>
      <c r="AA36" s="36"/>
      <c r="AB36" s="36"/>
      <c r="AC36" s="36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5" thickBot="1">
      <c r="A37" s="33"/>
      <c r="B37" s="25"/>
      <c r="C37" s="25"/>
      <c r="D37" s="37"/>
      <c r="E37" s="37"/>
      <c r="F37" s="5" t="s">
        <v>25</v>
      </c>
      <c r="G37" s="43" t="s">
        <v>87</v>
      </c>
      <c r="H37" s="43" t="s">
        <v>81</v>
      </c>
      <c r="I37" s="43" t="s">
        <v>74</v>
      </c>
      <c r="J37" s="43" t="s">
        <v>68</v>
      </c>
      <c r="K37" s="43" t="s">
        <v>62</v>
      </c>
      <c r="L37" s="43" t="s">
        <v>28</v>
      </c>
      <c r="M37" s="43" t="s">
        <v>29</v>
      </c>
      <c r="N37" s="44" t="s">
        <v>30</v>
      </c>
      <c r="O37" s="38"/>
      <c r="P37" s="38"/>
      <c r="Q37" s="38"/>
      <c r="R37" s="38"/>
      <c r="S37" s="38"/>
      <c r="T37" s="38"/>
      <c r="U37" s="38"/>
      <c r="V37" s="38"/>
      <c r="W37" s="38"/>
      <c r="X37" s="86"/>
      <c r="Y37" s="86"/>
      <c r="Z37" s="86"/>
      <c r="AA37" s="86"/>
      <c r="AB37" s="86"/>
      <c r="AC37" s="86"/>
      <c r="AD37" s="58"/>
      <c r="AE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5" thickBot="1">
      <c r="A38" s="2" t="s">
        <v>22</v>
      </c>
      <c r="B38" s="5">
        <f>AVERAGE(B31:B37)</f>
        <v>625</v>
      </c>
      <c r="C38" s="5">
        <f>AVERAGE(C31:C37)</f>
        <v>367</v>
      </c>
      <c r="D38" s="5">
        <f>AVERAGE(D31:D37)</f>
        <v>516</v>
      </c>
      <c r="E38" s="5">
        <f>AVERAGE(E31:E37)</f>
        <v>438</v>
      </c>
      <c r="F38" s="7">
        <f>AVERAGE(B31:E37)</f>
        <v>514.5</v>
      </c>
      <c r="G38" s="25">
        <v>528</v>
      </c>
      <c r="H38" s="25">
        <v>629</v>
      </c>
      <c r="I38" s="25">
        <v>488</v>
      </c>
      <c r="J38" s="25">
        <v>510</v>
      </c>
      <c r="K38" s="25">
        <v>529</v>
      </c>
      <c r="L38" s="25">
        <v>547</v>
      </c>
      <c r="M38" s="25">
        <v>544</v>
      </c>
      <c r="N38" s="25">
        <v>498</v>
      </c>
      <c r="O38" s="36"/>
      <c r="P38" s="36"/>
      <c r="Q38" s="36"/>
      <c r="R38" s="36"/>
      <c r="S38" s="36"/>
      <c r="T38" s="36"/>
      <c r="U38" s="36"/>
      <c r="V38" s="36"/>
      <c r="W38" s="36"/>
      <c r="X38" s="86"/>
      <c r="Y38" s="86"/>
      <c r="Z38" s="86"/>
      <c r="AA38" s="86"/>
      <c r="AB38" s="86"/>
      <c r="AC38" s="86"/>
      <c r="AD38" s="58"/>
      <c r="AE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5:44" ht="15" thickBot="1">
      <c r="E39" s="6" t="s">
        <v>6</v>
      </c>
      <c r="F39" s="12">
        <f>SUM(B31:E37)</f>
        <v>3087</v>
      </c>
      <c r="G39" s="47">
        <v>4222</v>
      </c>
      <c r="H39" s="47">
        <v>5033</v>
      </c>
      <c r="I39" s="47">
        <v>3902</v>
      </c>
      <c r="J39" s="47">
        <v>6117</v>
      </c>
      <c r="K39" s="47">
        <v>5288</v>
      </c>
      <c r="L39" s="25">
        <v>4926</v>
      </c>
      <c r="M39" s="25">
        <v>4432</v>
      </c>
      <c r="N39" s="25">
        <v>4479</v>
      </c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34:44" ht="13.5"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8.75">
      <c r="A41" s="8" t="s">
        <v>90</v>
      </c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8">
      <c r="A42" s="40" t="s">
        <v>21</v>
      </c>
      <c r="B42" s="34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>
      <c r="A43" s="10" t="s">
        <v>4</v>
      </c>
      <c r="B43" s="41" t="s">
        <v>95</v>
      </c>
      <c r="C43" s="49" t="s">
        <v>27</v>
      </c>
      <c r="D43" s="4"/>
      <c r="E43" s="4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>
      <c r="A44" s="33" t="s">
        <v>13</v>
      </c>
      <c r="B44" s="25">
        <v>807</v>
      </c>
      <c r="C44" s="25"/>
      <c r="D44" s="38"/>
      <c r="E44" s="38"/>
      <c r="F44" s="36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>
      <c r="A45" s="33" t="s">
        <v>14</v>
      </c>
      <c r="B45" s="25"/>
      <c r="C45" s="48">
        <v>1110</v>
      </c>
      <c r="D45" s="38"/>
      <c r="E45" s="38"/>
      <c r="F45" s="36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>
      <c r="A46" s="33" t="s">
        <v>15</v>
      </c>
      <c r="B46" s="25">
        <v>813</v>
      </c>
      <c r="C46" s="25"/>
      <c r="D46" s="38"/>
      <c r="E46" s="38"/>
      <c r="F46" s="36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>
      <c r="A47" s="33" t="s">
        <v>18</v>
      </c>
      <c r="B47" s="25"/>
      <c r="C47" s="137">
        <v>2278</v>
      </c>
      <c r="D47" s="38"/>
      <c r="E47" s="38"/>
      <c r="F47" s="36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>
      <c r="A48" s="33" t="s">
        <v>19</v>
      </c>
      <c r="B48" s="25">
        <v>1906</v>
      </c>
      <c r="C48" s="25"/>
      <c r="D48" s="38"/>
      <c r="E48" s="38"/>
      <c r="F48" s="36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>
      <c r="A49" s="33"/>
      <c r="B49" s="25"/>
      <c r="C49" s="25"/>
      <c r="D49" s="38"/>
      <c r="E49" s="38"/>
      <c r="F49" s="36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5" thickBot="1">
      <c r="A50" s="33"/>
      <c r="B50" s="25"/>
      <c r="C50" s="25"/>
      <c r="D50" s="39" t="s">
        <v>25</v>
      </c>
      <c r="E50" s="43" t="s">
        <v>87</v>
      </c>
      <c r="F50" s="43" t="s">
        <v>81</v>
      </c>
      <c r="G50" s="43" t="s">
        <v>74</v>
      </c>
      <c r="H50" s="43" t="s">
        <v>68</v>
      </c>
      <c r="I50" s="43" t="s">
        <v>62</v>
      </c>
      <c r="J50" s="43" t="s">
        <v>28</v>
      </c>
      <c r="K50" s="43" t="s">
        <v>29</v>
      </c>
      <c r="L50" s="44" t="s">
        <v>30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5" thickBot="1">
      <c r="A51" s="2" t="s">
        <v>16</v>
      </c>
      <c r="B51" s="5">
        <f>AVERAGE(B44:B50)</f>
        <v>1175.3333333333333</v>
      </c>
      <c r="C51" s="5">
        <f>AVERAGE(C44:C50)</f>
        <v>1694</v>
      </c>
      <c r="D51" s="7">
        <f>AVERAGE(B44:C50)</f>
        <v>1382.8</v>
      </c>
      <c r="E51" s="25">
        <v>858</v>
      </c>
      <c r="F51" s="25">
        <v>991</v>
      </c>
      <c r="G51" s="25">
        <v>920</v>
      </c>
      <c r="H51" s="25">
        <v>962</v>
      </c>
      <c r="I51" s="25">
        <v>947</v>
      </c>
      <c r="J51" s="25">
        <v>833</v>
      </c>
      <c r="K51" s="25">
        <v>1020</v>
      </c>
      <c r="L51" s="25">
        <v>1055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3:44" ht="15" thickBot="1">
      <c r="C52" s="6" t="s">
        <v>6</v>
      </c>
      <c r="D52" s="12">
        <f>SUM(B44:C50)</f>
        <v>6914</v>
      </c>
      <c r="E52" s="47">
        <v>3433</v>
      </c>
      <c r="F52" s="47">
        <v>4957</v>
      </c>
      <c r="G52" s="47">
        <v>4598</v>
      </c>
      <c r="H52" s="47">
        <v>4811</v>
      </c>
      <c r="I52" s="47">
        <v>3788</v>
      </c>
      <c r="J52" s="25">
        <v>3332</v>
      </c>
      <c r="K52" s="25">
        <v>4079</v>
      </c>
      <c r="L52" s="25">
        <v>5275</v>
      </c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4:44" ht="13.5">
      <c r="D53" s="36"/>
      <c r="E53" s="36"/>
      <c r="F53" s="36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8.75">
      <c r="A54" s="8" t="s">
        <v>90</v>
      </c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8">
      <c r="A55" s="40" t="s">
        <v>23</v>
      </c>
      <c r="B55" s="34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5" ht="13.5">
      <c r="A56" s="10" t="s">
        <v>4</v>
      </c>
      <c r="B56" s="41" t="s">
        <v>36</v>
      </c>
      <c r="C56" s="41" t="s">
        <v>10</v>
      </c>
      <c r="D56" s="4"/>
      <c r="E56" s="4"/>
    </row>
    <row r="57" spans="1:6" ht="13.5">
      <c r="A57" s="33" t="s">
        <v>13</v>
      </c>
      <c r="B57" s="25">
        <v>459</v>
      </c>
      <c r="C57" s="25"/>
      <c r="D57" s="38"/>
      <c r="E57" s="38"/>
      <c r="F57" s="36"/>
    </row>
    <row r="58" spans="1:6" ht="13.5">
      <c r="A58" s="33" t="s">
        <v>14</v>
      </c>
      <c r="B58" s="25"/>
      <c r="C58" s="25">
        <v>626</v>
      </c>
      <c r="D58" s="38"/>
      <c r="E58" s="38"/>
      <c r="F58" s="36"/>
    </row>
    <row r="59" spans="1:12" ht="15" thickBot="1">
      <c r="A59" s="33" t="s">
        <v>15</v>
      </c>
      <c r="B59" s="25">
        <v>612</v>
      </c>
      <c r="C59" s="25"/>
      <c r="D59" s="39" t="s">
        <v>25</v>
      </c>
      <c r="E59" s="43" t="s">
        <v>87</v>
      </c>
      <c r="F59" s="43" t="s">
        <v>81</v>
      </c>
      <c r="G59" s="43" t="s">
        <v>74</v>
      </c>
      <c r="H59" s="43" t="s">
        <v>68</v>
      </c>
      <c r="I59" s="43" t="s">
        <v>62</v>
      </c>
      <c r="J59" s="43" t="s">
        <v>28</v>
      </c>
      <c r="K59" s="43" t="s">
        <v>29</v>
      </c>
      <c r="L59" s="45" t="s">
        <v>30</v>
      </c>
    </row>
    <row r="60" spans="1:12" ht="15" thickBot="1">
      <c r="A60" s="2" t="s">
        <v>16</v>
      </c>
      <c r="B60" s="5">
        <f>AVERAGE(B57:B59)</f>
        <v>535.5</v>
      </c>
      <c r="C60" s="5">
        <f>AVERAGE(C57:C59)</f>
        <v>626</v>
      </c>
      <c r="D60" s="7">
        <f>AVERAGE(B57:C59)</f>
        <v>565.6666666666666</v>
      </c>
      <c r="E60" s="25">
        <v>735</v>
      </c>
      <c r="F60" s="25">
        <v>517</v>
      </c>
      <c r="G60" s="25">
        <v>654</v>
      </c>
      <c r="H60" s="25">
        <v>503</v>
      </c>
      <c r="I60" s="25">
        <v>607</v>
      </c>
      <c r="J60" s="25">
        <v>600.5</v>
      </c>
      <c r="K60" s="25">
        <v>459</v>
      </c>
      <c r="L60" s="25">
        <v>614</v>
      </c>
    </row>
    <row r="61" spans="3:12" ht="15" thickBot="1">
      <c r="C61" s="6" t="s">
        <v>6</v>
      </c>
      <c r="D61" s="12">
        <f>SUM(B57:C59)</f>
        <v>1697</v>
      </c>
      <c r="E61" s="47">
        <v>1469</v>
      </c>
      <c r="F61" s="47">
        <v>1033</v>
      </c>
      <c r="G61" s="47">
        <v>1308</v>
      </c>
      <c r="H61" s="47">
        <v>1006</v>
      </c>
      <c r="I61" s="47">
        <v>1214</v>
      </c>
      <c r="J61" s="25">
        <v>1201</v>
      </c>
      <c r="K61" s="25">
        <v>917</v>
      </c>
      <c r="L61" s="25">
        <v>1841</v>
      </c>
    </row>
    <row r="64" ht="18.75">
      <c r="A64" s="8" t="s">
        <v>90</v>
      </c>
    </row>
    <row r="65" spans="1:2" ht="15.75">
      <c r="A65" s="42" t="s">
        <v>24</v>
      </c>
      <c r="B65" s="2"/>
    </row>
    <row r="66" spans="1:13" ht="13.5">
      <c r="A66" s="10" t="s">
        <v>4</v>
      </c>
      <c r="B66" s="41" t="s">
        <v>11</v>
      </c>
      <c r="C66" s="41" t="s">
        <v>101</v>
      </c>
      <c r="D66" s="41" t="s">
        <v>102</v>
      </c>
      <c r="E66" s="41" t="s">
        <v>103</v>
      </c>
      <c r="J66" s="38"/>
      <c r="K66" s="38"/>
      <c r="L66" s="38"/>
      <c r="M66" s="38"/>
    </row>
    <row r="67" spans="1:13" ht="13.5">
      <c r="A67" s="33" t="s">
        <v>13</v>
      </c>
      <c r="B67" s="25">
        <v>264</v>
      </c>
      <c r="C67" s="25"/>
      <c r="D67" s="37"/>
      <c r="E67" s="37">
        <v>203</v>
      </c>
      <c r="J67" s="38"/>
      <c r="K67" s="38"/>
      <c r="L67" s="38"/>
      <c r="M67" s="38"/>
    </row>
    <row r="68" spans="1:13" ht="13.5">
      <c r="A68" s="33" t="s">
        <v>14</v>
      </c>
      <c r="B68" s="116"/>
      <c r="C68" s="116">
        <v>312</v>
      </c>
      <c r="D68" s="37">
        <v>309</v>
      </c>
      <c r="E68" s="37"/>
      <c r="J68" s="38"/>
      <c r="K68" s="38"/>
      <c r="L68" s="38"/>
      <c r="M68" s="38"/>
    </row>
    <row r="69" spans="1:13" ht="13.5">
      <c r="A69" s="33" t="s">
        <v>15</v>
      </c>
      <c r="B69" s="116">
        <v>318</v>
      </c>
      <c r="C69" s="116"/>
      <c r="D69" s="37">
        <v>372</v>
      </c>
      <c r="E69" s="37"/>
      <c r="J69" s="38"/>
      <c r="K69" s="38"/>
      <c r="L69" s="38"/>
      <c r="M69" s="38"/>
    </row>
    <row r="70" spans="1:13" ht="13.5">
      <c r="A70" s="33" t="s">
        <v>18</v>
      </c>
      <c r="B70" s="25" t="s">
        <v>60</v>
      </c>
      <c r="C70" s="25" t="s">
        <v>60</v>
      </c>
      <c r="D70" s="37"/>
      <c r="E70" s="37">
        <v>222</v>
      </c>
      <c r="J70" s="38"/>
      <c r="K70" s="38"/>
      <c r="L70" s="38"/>
      <c r="M70" s="38"/>
    </row>
    <row r="71" spans="1:14" ht="15" thickBot="1">
      <c r="A71" s="33" t="s">
        <v>19</v>
      </c>
      <c r="B71" s="25" t="s">
        <v>60</v>
      </c>
      <c r="C71" s="25" t="s">
        <v>60</v>
      </c>
      <c r="D71" s="37" t="s">
        <v>60</v>
      </c>
      <c r="E71" s="37" t="s">
        <v>60</v>
      </c>
      <c r="F71" s="5" t="s">
        <v>25</v>
      </c>
      <c r="G71" s="43" t="s">
        <v>87</v>
      </c>
      <c r="H71" s="43" t="s">
        <v>81</v>
      </c>
      <c r="I71" s="43" t="s">
        <v>74</v>
      </c>
      <c r="J71" s="43" t="s">
        <v>68</v>
      </c>
      <c r="K71" s="43" t="s">
        <v>62</v>
      </c>
      <c r="L71" s="43" t="s">
        <v>28</v>
      </c>
      <c r="M71" s="43" t="s">
        <v>29</v>
      </c>
      <c r="N71" s="45" t="s">
        <v>30</v>
      </c>
    </row>
    <row r="72" spans="1:14" ht="15" thickBot="1">
      <c r="A72" s="2" t="s">
        <v>22</v>
      </c>
      <c r="B72" s="5">
        <f>AVERAGE(B67:B71)</f>
        <v>291</v>
      </c>
      <c r="C72" s="5">
        <f>AVERAGE(C67:C71)</f>
        <v>312</v>
      </c>
      <c r="D72" s="5">
        <f>AVERAGE(D67:D71)</f>
        <v>340.5</v>
      </c>
      <c r="E72" s="5">
        <f>AVERAGE(E67:E71)</f>
        <v>212.5</v>
      </c>
      <c r="F72" s="7">
        <f>AVERAGE(B67:E71)</f>
        <v>285.7142857142857</v>
      </c>
      <c r="G72" s="25">
        <v>243</v>
      </c>
      <c r="H72" s="25">
        <v>297</v>
      </c>
      <c r="I72" s="25">
        <v>289</v>
      </c>
      <c r="J72" s="25">
        <v>380</v>
      </c>
      <c r="K72" s="25">
        <v>280</v>
      </c>
      <c r="L72" s="25">
        <v>253.16666666666666</v>
      </c>
      <c r="M72" s="25">
        <v>277</v>
      </c>
      <c r="N72" s="25">
        <v>298</v>
      </c>
    </row>
    <row r="73" spans="5:14" ht="15" thickBot="1">
      <c r="E73" s="6" t="s">
        <v>6</v>
      </c>
      <c r="F73" s="12">
        <f>SUM(B67:E71)</f>
        <v>2000</v>
      </c>
      <c r="G73" s="47">
        <v>728</v>
      </c>
      <c r="H73" s="47">
        <v>1186</v>
      </c>
      <c r="I73" s="47">
        <v>1736</v>
      </c>
      <c r="J73" s="47">
        <v>2282</v>
      </c>
      <c r="K73" s="47">
        <v>1682</v>
      </c>
      <c r="L73" s="47">
        <v>1519</v>
      </c>
      <c r="M73" s="25">
        <v>1662</v>
      </c>
      <c r="N73" s="25">
        <v>1788</v>
      </c>
    </row>
  </sheetData>
  <sheetProtection/>
  <printOptions gridLines="1"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5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76" zoomScaleNormal="76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0" sqref="S10"/>
    </sheetView>
  </sheetViews>
  <sheetFormatPr defaultColWidth="10.28125" defaultRowHeight="15"/>
  <cols>
    <col min="1" max="1" width="20.7109375" style="60" bestFit="1" customWidth="1"/>
    <col min="2" max="4" width="10.28125" style="61" customWidth="1"/>
    <col min="5" max="5" width="11.8515625" style="61" customWidth="1"/>
    <col min="6" max="6" width="10.28125" style="61" customWidth="1"/>
    <col min="7" max="7" width="10.28125" style="62" customWidth="1"/>
    <col min="8" max="15" width="10.28125" style="59" customWidth="1"/>
    <col min="16" max="16" width="12.140625" style="59" bestFit="1" customWidth="1"/>
    <col min="17" max="17" width="12.140625" style="59" customWidth="1"/>
    <col min="18" max="19" width="11.00390625" style="59" customWidth="1"/>
    <col min="20" max="20" width="12.140625" style="59" bestFit="1" customWidth="1"/>
    <col min="21" max="16384" width="10.28125" style="59" customWidth="1"/>
  </cols>
  <sheetData>
    <row r="1" spans="1:21" ht="24.75">
      <c r="A1" s="138" t="s">
        <v>76</v>
      </c>
      <c r="B1" s="139"/>
      <c r="C1" s="139"/>
      <c r="D1" s="139"/>
      <c r="E1" s="139"/>
      <c r="F1" s="140"/>
      <c r="G1" s="140"/>
      <c r="H1" s="141"/>
      <c r="I1" s="141"/>
      <c r="J1" s="141"/>
      <c r="K1" s="141"/>
      <c r="L1" s="141"/>
      <c r="M1" s="141"/>
      <c r="N1" s="141"/>
      <c r="O1" s="141"/>
      <c r="P1" s="142"/>
      <c r="Q1" s="142"/>
      <c r="R1" s="142"/>
      <c r="S1" s="142"/>
      <c r="T1" s="142"/>
      <c r="U1" s="142"/>
    </row>
    <row r="2" spans="1:21" ht="24.75" customHeight="1">
      <c r="A2" s="60" t="s">
        <v>37</v>
      </c>
      <c r="R2" s="74" t="s">
        <v>70</v>
      </c>
      <c r="S2" s="74"/>
      <c r="T2" s="70" t="s">
        <v>58</v>
      </c>
      <c r="U2" s="70" t="s">
        <v>59</v>
      </c>
    </row>
    <row r="3" spans="1:21" ht="24.75" customHeight="1">
      <c r="A3" s="63"/>
      <c r="B3" s="64" t="s">
        <v>38</v>
      </c>
      <c r="C3" s="64" t="s">
        <v>39</v>
      </c>
      <c r="D3" s="64" t="s">
        <v>40</v>
      </c>
      <c r="E3" s="64" t="s">
        <v>41</v>
      </c>
      <c r="F3" s="64" t="s">
        <v>42</v>
      </c>
      <c r="G3" s="64" t="s">
        <v>43</v>
      </c>
      <c r="H3" s="64" t="s">
        <v>44</v>
      </c>
      <c r="I3" s="64" t="s">
        <v>45</v>
      </c>
      <c r="J3" s="64" t="s">
        <v>46</v>
      </c>
      <c r="K3" s="64" t="s">
        <v>47</v>
      </c>
      <c r="L3" s="64" t="s">
        <v>48</v>
      </c>
      <c r="M3" s="64" t="s">
        <v>49</v>
      </c>
      <c r="N3" s="64" t="s">
        <v>57</v>
      </c>
      <c r="O3" s="64" t="s">
        <v>64</v>
      </c>
      <c r="P3" s="64" t="s">
        <v>67</v>
      </c>
      <c r="Q3" s="64" t="s">
        <v>71</v>
      </c>
      <c r="R3" s="64" t="s">
        <v>82</v>
      </c>
      <c r="S3" s="64" t="s">
        <v>91</v>
      </c>
      <c r="T3" s="64" t="s">
        <v>50</v>
      </c>
      <c r="U3" s="64" t="s">
        <v>51</v>
      </c>
    </row>
    <row r="4" spans="1:21" ht="24.75" customHeight="1">
      <c r="A4" s="63" t="s">
        <v>7</v>
      </c>
      <c r="B4" s="65">
        <v>421</v>
      </c>
      <c r="C4" s="65">
        <v>407</v>
      </c>
      <c r="D4" s="65">
        <v>404</v>
      </c>
      <c r="E4" s="65">
        <v>380</v>
      </c>
      <c r="F4" s="65">
        <v>361</v>
      </c>
      <c r="G4" s="66">
        <v>381</v>
      </c>
      <c r="H4" s="66">
        <v>434</v>
      </c>
      <c r="I4" s="66">
        <v>439</v>
      </c>
      <c r="J4" s="66">
        <v>436</v>
      </c>
      <c r="K4" s="66">
        <v>495</v>
      </c>
      <c r="L4" s="66">
        <v>511</v>
      </c>
      <c r="M4" s="66">
        <v>506</v>
      </c>
      <c r="N4" s="67">
        <v>487</v>
      </c>
      <c r="O4" s="67">
        <v>466</v>
      </c>
      <c r="P4" s="114">
        <v>536</v>
      </c>
      <c r="Q4" s="114">
        <v>571</v>
      </c>
      <c r="R4" s="114">
        <v>572</v>
      </c>
      <c r="S4" s="118">
        <f>'miehet 2015-2016'!AB16</f>
        <v>600.8606060606061</v>
      </c>
      <c r="T4" s="71">
        <f>S4-R4</f>
        <v>28.860606060606074</v>
      </c>
      <c r="U4" s="73">
        <f>T4/R4</f>
        <v>0.05045560500105957</v>
      </c>
    </row>
    <row r="5" spans="1:19" ht="24.75" customHeight="1">
      <c r="A5" s="63" t="s">
        <v>52</v>
      </c>
      <c r="B5" s="65"/>
      <c r="C5" s="65">
        <v>369</v>
      </c>
      <c r="D5" s="65">
        <v>341</v>
      </c>
      <c r="E5" s="65">
        <v>214</v>
      </c>
      <c r="F5" s="65"/>
      <c r="G5" s="66">
        <v>378</v>
      </c>
      <c r="H5" s="66">
        <v>416</v>
      </c>
      <c r="I5" s="66">
        <v>367</v>
      </c>
      <c r="J5" s="66">
        <v>455</v>
      </c>
      <c r="K5" s="66">
        <v>521</v>
      </c>
      <c r="L5" s="66">
        <v>477</v>
      </c>
      <c r="M5" s="66"/>
      <c r="N5" s="66"/>
      <c r="O5" s="66"/>
      <c r="P5" s="72"/>
      <c r="Q5" s="72"/>
      <c r="R5" s="123"/>
      <c r="S5" s="72"/>
    </row>
    <row r="6" spans="1:21" ht="24.75" customHeight="1">
      <c r="A6" s="63" t="s">
        <v>24</v>
      </c>
      <c r="B6" s="65"/>
      <c r="C6" s="65">
        <v>223</v>
      </c>
      <c r="D6" s="65">
        <v>276</v>
      </c>
      <c r="E6" s="65">
        <v>432</v>
      </c>
      <c r="F6" s="65">
        <v>502</v>
      </c>
      <c r="G6" s="66">
        <v>423</v>
      </c>
      <c r="H6" s="66">
        <v>260</v>
      </c>
      <c r="I6" s="66">
        <v>469</v>
      </c>
      <c r="J6" s="66">
        <v>367</v>
      </c>
      <c r="K6" s="66">
        <v>196</v>
      </c>
      <c r="L6" s="66">
        <v>230</v>
      </c>
      <c r="M6" s="66">
        <v>549</v>
      </c>
      <c r="N6" s="66">
        <v>671</v>
      </c>
      <c r="O6" s="66">
        <v>559</v>
      </c>
      <c r="P6" s="71">
        <v>479</v>
      </c>
      <c r="Q6" s="71">
        <v>248</v>
      </c>
      <c r="R6" s="114">
        <v>416</v>
      </c>
      <c r="S6" s="118">
        <f>'miehet 2015-2016'!F84</f>
        <v>390</v>
      </c>
      <c r="T6" s="71">
        <f>S6-R6</f>
        <v>-26</v>
      </c>
      <c r="U6" s="73">
        <f>T6/R6</f>
        <v>-0.0625</v>
      </c>
    </row>
    <row r="7" spans="1:21" ht="24.75" customHeight="1">
      <c r="A7" s="63" t="s">
        <v>17</v>
      </c>
      <c r="B7" s="65">
        <v>633</v>
      </c>
      <c r="C7" s="65">
        <v>604</v>
      </c>
      <c r="D7" s="65">
        <v>621</v>
      </c>
      <c r="E7" s="65">
        <v>604</v>
      </c>
      <c r="F7" s="65">
        <v>441</v>
      </c>
      <c r="G7" s="66">
        <v>606</v>
      </c>
      <c r="H7" s="67">
        <v>583</v>
      </c>
      <c r="I7" s="67">
        <v>513</v>
      </c>
      <c r="J7" s="67">
        <v>715</v>
      </c>
      <c r="K7" s="67">
        <v>619</v>
      </c>
      <c r="L7" s="67">
        <v>792</v>
      </c>
      <c r="M7" s="67">
        <v>537</v>
      </c>
      <c r="N7" s="67">
        <v>577</v>
      </c>
      <c r="O7" s="67">
        <v>613</v>
      </c>
      <c r="P7" s="71">
        <v>739</v>
      </c>
      <c r="Q7" s="71">
        <v>718</v>
      </c>
      <c r="R7" s="114">
        <v>767</v>
      </c>
      <c r="S7" s="118">
        <f>'miehet 2015-2016'!J37</f>
        <v>768.5384615384615</v>
      </c>
      <c r="T7" s="71">
        <f>S7-R7</f>
        <v>1.5384615384615472</v>
      </c>
      <c r="U7" s="73">
        <f>T7/R7</f>
        <v>0.002005816868919879</v>
      </c>
    </row>
    <row r="8" spans="1:21" ht="24.75" customHeight="1">
      <c r="A8" s="63" t="s">
        <v>20</v>
      </c>
      <c r="B8" s="65">
        <v>801</v>
      </c>
      <c r="C8" s="65">
        <v>924</v>
      </c>
      <c r="D8" s="65">
        <v>867</v>
      </c>
      <c r="E8" s="65">
        <v>855</v>
      </c>
      <c r="F8" s="65">
        <v>529</v>
      </c>
      <c r="G8" s="66">
        <v>826</v>
      </c>
      <c r="H8" s="66">
        <v>880</v>
      </c>
      <c r="I8" s="66">
        <v>786</v>
      </c>
      <c r="J8" s="66">
        <v>829</v>
      </c>
      <c r="K8" s="66">
        <v>817</v>
      </c>
      <c r="L8" s="66">
        <v>753</v>
      </c>
      <c r="M8" s="66">
        <v>796</v>
      </c>
      <c r="N8" s="66">
        <v>521</v>
      </c>
      <c r="O8" s="66">
        <v>750</v>
      </c>
      <c r="P8" s="71">
        <v>1006</v>
      </c>
      <c r="Q8" s="71">
        <v>969</v>
      </c>
      <c r="R8" s="114">
        <v>1152</v>
      </c>
      <c r="S8" s="118">
        <f>'miehet 2015-2016'!F50</f>
        <v>1058.25</v>
      </c>
      <c r="T8" s="71">
        <f>S8-R8</f>
        <v>-93.75</v>
      </c>
      <c r="U8" s="73">
        <f>T8/R8</f>
        <v>-0.08138020833333333</v>
      </c>
    </row>
    <row r="9" spans="1:21" ht="24.75" customHeight="1">
      <c r="A9" s="63" t="s">
        <v>53</v>
      </c>
      <c r="B9" s="65">
        <v>903</v>
      </c>
      <c r="C9" s="65">
        <v>626</v>
      </c>
      <c r="D9" s="65">
        <v>891</v>
      </c>
      <c r="E9" s="65">
        <v>799</v>
      </c>
      <c r="F9" s="65">
        <v>749</v>
      </c>
      <c r="G9" s="66">
        <v>582</v>
      </c>
      <c r="H9" s="66">
        <v>740</v>
      </c>
      <c r="I9" s="66">
        <v>785</v>
      </c>
      <c r="J9" s="66">
        <v>676</v>
      </c>
      <c r="K9" s="66">
        <v>1051</v>
      </c>
      <c r="L9" s="66">
        <v>769</v>
      </c>
      <c r="M9" s="66">
        <v>817</v>
      </c>
      <c r="N9" s="66">
        <v>521</v>
      </c>
      <c r="O9" s="66">
        <v>612</v>
      </c>
      <c r="P9" s="71">
        <v>794</v>
      </c>
      <c r="Q9" s="71">
        <v>733</v>
      </c>
      <c r="R9" s="114">
        <v>885</v>
      </c>
      <c r="S9" s="118">
        <f>'miehet 2015-2016'!D72</f>
        <v>682.5</v>
      </c>
      <c r="T9" s="71">
        <f>S9-R9</f>
        <v>-202.5</v>
      </c>
      <c r="U9" s="73">
        <f>T9/R9</f>
        <v>-0.2288135593220339</v>
      </c>
    </row>
    <row r="10" spans="1:21" ht="24.75" customHeight="1">
      <c r="A10" s="63" t="s">
        <v>54</v>
      </c>
      <c r="B10" s="65">
        <v>1567</v>
      </c>
      <c r="C10" s="65">
        <v>1956</v>
      </c>
      <c r="D10" s="65">
        <v>1208</v>
      </c>
      <c r="E10" s="65">
        <v>1336</v>
      </c>
      <c r="F10" s="65">
        <v>1162</v>
      </c>
      <c r="G10" s="66">
        <v>1331</v>
      </c>
      <c r="H10" s="66">
        <v>1736</v>
      </c>
      <c r="I10" s="67">
        <v>2047</v>
      </c>
      <c r="J10" s="65">
        <v>1919</v>
      </c>
      <c r="K10" s="65">
        <v>1823</v>
      </c>
      <c r="L10" s="65">
        <v>1768</v>
      </c>
      <c r="M10" s="65">
        <v>1196</v>
      </c>
      <c r="N10" s="65">
        <v>1399</v>
      </c>
      <c r="O10" s="65">
        <v>1722</v>
      </c>
      <c r="P10" s="114">
        <v>2587</v>
      </c>
      <c r="Q10" s="114">
        <v>2174</v>
      </c>
      <c r="R10" s="114">
        <v>2028</v>
      </c>
      <c r="S10" s="118">
        <f>'miehet 2015-2016'!D63</f>
        <v>2099.3333333333335</v>
      </c>
      <c r="T10" s="71">
        <f>S10-R10</f>
        <v>71.33333333333348</v>
      </c>
      <c r="U10" s="73">
        <f>T10/R10</f>
        <v>0.03517422748191987</v>
      </c>
    </row>
    <row r="11" spans="1:18" ht="24.75" customHeight="1">
      <c r="A11" s="63"/>
      <c r="B11" s="68"/>
      <c r="C11" s="68"/>
      <c r="D11" s="68"/>
      <c r="E11" s="68"/>
      <c r="F11" s="68"/>
      <c r="G11" s="69"/>
      <c r="R11" s="133"/>
    </row>
    <row r="12" spans="1:18" ht="24.75" customHeight="1">
      <c r="A12" s="63"/>
      <c r="B12" s="68"/>
      <c r="C12" s="68"/>
      <c r="D12" s="68"/>
      <c r="E12" s="68"/>
      <c r="F12" s="68"/>
      <c r="G12" s="69"/>
      <c r="R12" s="133"/>
    </row>
    <row r="13" spans="1:21" ht="24.75" customHeight="1">
      <c r="A13" s="63" t="s">
        <v>55</v>
      </c>
      <c r="B13" s="68"/>
      <c r="C13" s="68"/>
      <c r="D13" s="68"/>
      <c r="E13" s="68"/>
      <c r="F13" s="68"/>
      <c r="G13" s="69"/>
      <c r="R13" s="134" t="s">
        <v>70</v>
      </c>
      <c r="S13" s="74"/>
      <c r="T13" s="70" t="s">
        <v>58</v>
      </c>
      <c r="U13" s="70" t="s">
        <v>59</v>
      </c>
    </row>
    <row r="14" spans="1:21" ht="24.75" customHeight="1">
      <c r="A14" s="63"/>
      <c r="B14" s="64" t="s">
        <v>38</v>
      </c>
      <c r="C14" s="64" t="s">
        <v>39</v>
      </c>
      <c r="D14" s="64" t="s">
        <v>40</v>
      </c>
      <c r="E14" s="64" t="s">
        <v>41</v>
      </c>
      <c r="F14" s="64" t="s">
        <v>42</v>
      </c>
      <c r="G14" s="64" t="s">
        <v>43</v>
      </c>
      <c r="H14" s="64" t="s">
        <v>44</v>
      </c>
      <c r="I14" s="64" t="s">
        <v>45</v>
      </c>
      <c r="J14" s="64" t="s">
        <v>46</v>
      </c>
      <c r="K14" s="64" t="s">
        <v>47</v>
      </c>
      <c r="L14" s="64" t="s">
        <v>48</v>
      </c>
      <c r="M14" s="64" t="s">
        <v>49</v>
      </c>
      <c r="N14" s="64" t="s">
        <v>57</v>
      </c>
      <c r="O14" s="64" t="s">
        <v>64</v>
      </c>
      <c r="P14" s="64" t="s">
        <v>67</v>
      </c>
      <c r="Q14" s="64" t="s">
        <v>71</v>
      </c>
      <c r="R14" s="135" t="s">
        <v>82</v>
      </c>
      <c r="S14" s="64" t="s">
        <v>91</v>
      </c>
      <c r="T14" s="64" t="s">
        <v>50</v>
      </c>
      <c r="U14" s="64" t="s">
        <v>51</v>
      </c>
    </row>
    <row r="15" spans="1:21" ht="24.75" customHeight="1">
      <c r="A15" s="63" t="s">
        <v>7</v>
      </c>
      <c r="B15" s="68">
        <v>254</v>
      </c>
      <c r="C15" s="68">
        <v>294</v>
      </c>
      <c r="D15" s="65">
        <v>278</v>
      </c>
      <c r="E15" s="65">
        <v>253</v>
      </c>
      <c r="F15" s="65">
        <v>235</v>
      </c>
      <c r="G15" s="66">
        <v>243</v>
      </c>
      <c r="H15" s="66">
        <v>270</v>
      </c>
      <c r="I15" s="66">
        <v>297</v>
      </c>
      <c r="J15" s="66">
        <v>298</v>
      </c>
      <c r="K15" s="66">
        <v>345</v>
      </c>
      <c r="L15" s="66">
        <v>363</v>
      </c>
      <c r="M15" s="66">
        <v>387</v>
      </c>
      <c r="N15" s="67">
        <v>379</v>
      </c>
      <c r="O15" s="67">
        <v>366</v>
      </c>
      <c r="P15" s="123">
        <v>399</v>
      </c>
      <c r="Q15" s="123">
        <v>374</v>
      </c>
      <c r="R15" s="114">
        <v>419</v>
      </c>
      <c r="S15" s="118">
        <f>'naiset 2015-2016'!V14</f>
        <v>399.22222222222223</v>
      </c>
      <c r="T15" s="71">
        <f aca="true" t="shared" si="0" ref="T15:T21">S15-R15</f>
        <v>-19.77777777777777</v>
      </c>
      <c r="U15" s="73">
        <f aca="true" t="shared" si="1" ref="U15:U21">T15/R15</f>
        <v>-0.047202333598514966</v>
      </c>
    </row>
    <row r="16" spans="1:18" ht="24.75" customHeight="1">
      <c r="A16" s="63" t="s">
        <v>56</v>
      </c>
      <c r="B16" s="68"/>
      <c r="C16" s="68">
        <v>283</v>
      </c>
      <c r="D16" s="65">
        <v>213</v>
      </c>
      <c r="E16" s="65">
        <v>97</v>
      </c>
      <c r="F16" s="65"/>
      <c r="G16" s="66">
        <v>221</v>
      </c>
      <c r="H16" s="66">
        <v>263</v>
      </c>
      <c r="I16" s="66"/>
      <c r="J16" s="66"/>
      <c r="K16" s="66"/>
      <c r="L16" s="66"/>
      <c r="M16" s="66"/>
      <c r="N16" s="66"/>
      <c r="O16" s="66"/>
      <c r="P16" s="72"/>
      <c r="Q16" s="72"/>
      <c r="R16" s="133"/>
    </row>
    <row r="17" spans="1:21" ht="24.75" customHeight="1">
      <c r="A17" s="63" t="s">
        <v>24</v>
      </c>
      <c r="B17" s="68"/>
      <c r="C17" s="68"/>
      <c r="D17" s="65"/>
      <c r="E17" s="65">
        <v>187</v>
      </c>
      <c r="F17" s="65">
        <v>135</v>
      </c>
      <c r="G17" s="66">
        <v>149</v>
      </c>
      <c r="H17" s="66">
        <v>169</v>
      </c>
      <c r="I17" s="66">
        <v>177</v>
      </c>
      <c r="J17" s="66">
        <v>293</v>
      </c>
      <c r="K17" s="66">
        <v>298</v>
      </c>
      <c r="L17" s="66">
        <v>277</v>
      </c>
      <c r="M17" s="66">
        <v>253</v>
      </c>
      <c r="N17" s="66">
        <v>280</v>
      </c>
      <c r="O17" s="66">
        <v>380</v>
      </c>
      <c r="P17" s="72">
        <v>289</v>
      </c>
      <c r="Q17" s="72">
        <v>297</v>
      </c>
      <c r="R17" s="114">
        <v>243</v>
      </c>
      <c r="S17" s="118">
        <f>'naiset 2015-2016'!F72</f>
        <v>285.7142857142857</v>
      </c>
      <c r="T17" s="71">
        <f t="shared" si="0"/>
        <v>42.71428571428572</v>
      </c>
      <c r="U17" s="73">
        <f t="shared" si="1"/>
        <v>0.17577895355673137</v>
      </c>
    </row>
    <row r="18" spans="1:21" ht="24.75" customHeight="1">
      <c r="A18" s="63" t="s">
        <v>17</v>
      </c>
      <c r="B18" s="68">
        <v>388</v>
      </c>
      <c r="C18" s="68">
        <v>289</v>
      </c>
      <c r="D18" s="65">
        <v>235</v>
      </c>
      <c r="E18" s="65">
        <v>275</v>
      </c>
      <c r="F18" s="65">
        <v>284</v>
      </c>
      <c r="G18" s="66">
        <v>463</v>
      </c>
      <c r="H18" s="66">
        <v>337</v>
      </c>
      <c r="I18" s="66">
        <v>365</v>
      </c>
      <c r="J18" s="66">
        <v>307</v>
      </c>
      <c r="K18" s="66">
        <v>422</v>
      </c>
      <c r="L18" s="66">
        <v>314</v>
      </c>
      <c r="M18" s="66">
        <v>419</v>
      </c>
      <c r="N18" s="66">
        <v>410</v>
      </c>
      <c r="O18" s="66">
        <v>446</v>
      </c>
      <c r="P18" s="72">
        <v>454</v>
      </c>
      <c r="Q18" s="72">
        <v>423</v>
      </c>
      <c r="R18" s="114">
        <v>465</v>
      </c>
      <c r="S18" s="118">
        <f>'naiset 2015-2016'!J25</f>
        <v>452.8125</v>
      </c>
      <c r="T18" s="71">
        <f t="shared" si="0"/>
        <v>-12.1875</v>
      </c>
      <c r="U18" s="73">
        <f t="shared" si="1"/>
        <v>-0.02620967741935484</v>
      </c>
    </row>
    <row r="19" spans="1:21" ht="24.75" customHeight="1">
      <c r="A19" s="63" t="s">
        <v>20</v>
      </c>
      <c r="B19" s="68"/>
      <c r="C19" s="68">
        <v>583</v>
      </c>
      <c r="D19" s="65">
        <v>454</v>
      </c>
      <c r="E19" s="65">
        <v>439</v>
      </c>
      <c r="F19" s="65">
        <v>500</v>
      </c>
      <c r="G19" s="66">
        <v>498</v>
      </c>
      <c r="H19" s="66">
        <v>471</v>
      </c>
      <c r="I19" s="66">
        <v>487</v>
      </c>
      <c r="J19" s="66">
        <v>456</v>
      </c>
      <c r="K19" s="66">
        <v>498</v>
      </c>
      <c r="L19" s="66">
        <v>554</v>
      </c>
      <c r="M19" s="66">
        <v>547</v>
      </c>
      <c r="N19" s="66">
        <v>529</v>
      </c>
      <c r="O19" s="66">
        <v>510</v>
      </c>
      <c r="P19" s="72">
        <v>488</v>
      </c>
      <c r="Q19" s="72">
        <v>629</v>
      </c>
      <c r="R19" s="114">
        <v>528</v>
      </c>
      <c r="S19" s="118">
        <f>'naiset 2015-2016'!F38</f>
        <v>514.5</v>
      </c>
      <c r="T19" s="71">
        <f t="shared" si="0"/>
        <v>-13.5</v>
      </c>
      <c r="U19" s="73">
        <f t="shared" si="1"/>
        <v>-0.02556818181818182</v>
      </c>
    </row>
    <row r="20" spans="1:21" ht="24.75" customHeight="1">
      <c r="A20" s="63" t="s">
        <v>53</v>
      </c>
      <c r="B20" s="68"/>
      <c r="C20" s="68">
        <v>406</v>
      </c>
      <c r="D20" s="65">
        <v>387</v>
      </c>
      <c r="E20" s="65">
        <v>529</v>
      </c>
      <c r="F20" s="65">
        <v>522</v>
      </c>
      <c r="G20" s="66">
        <v>486</v>
      </c>
      <c r="H20" s="66">
        <v>490</v>
      </c>
      <c r="I20" s="66">
        <v>579</v>
      </c>
      <c r="J20" s="66">
        <v>388</v>
      </c>
      <c r="K20" s="66">
        <v>614</v>
      </c>
      <c r="L20" s="66">
        <v>459</v>
      </c>
      <c r="M20" s="66">
        <v>601</v>
      </c>
      <c r="N20" s="66">
        <v>607</v>
      </c>
      <c r="O20" s="66">
        <v>503</v>
      </c>
      <c r="P20" s="72">
        <v>654</v>
      </c>
      <c r="Q20" s="72">
        <v>517</v>
      </c>
      <c r="R20" s="114">
        <v>725</v>
      </c>
      <c r="S20" s="118">
        <f>'naiset 2015-2016'!D60</f>
        <v>565.6666666666666</v>
      </c>
      <c r="T20" s="71">
        <f t="shared" si="0"/>
        <v>-159.33333333333337</v>
      </c>
      <c r="U20" s="73">
        <f t="shared" si="1"/>
        <v>-0.2197701149425288</v>
      </c>
    </row>
    <row r="21" spans="1:21" ht="24.75" customHeight="1">
      <c r="A21" s="63" t="s">
        <v>54</v>
      </c>
      <c r="B21" s="68">
        <v>597</v>
      </c>
      <c r="C21" s="68">
        <v>745</v>
      </c>
      <c r="D21" s="65">
        <v>910</v>
      </c>
      <c r="E21" s="65">
        <v>972</v>
      </c>
      <c r="F21" s="65">
        <v>808</v>
      </c>
      <c r="G21" s="66">
        <v>836</v>
      </c>
      <c r="H21" s="66">
        <v>922</v>
      </c>
      <c r="I21" s="66">
        <v>908</v>
      </c>
      <c r="J21" s="66">
        <v>835</v>
      </c>
      <c r="K21" s="67">
        <v>1055</v>
      </c>
      <c r="L21" s="66">
        <v>995</v>
      </c>
      <c r="M21" s="66">
        <v>833</v>
      </c>
      <c r="N21" s="66">
        <v>947</v>
      </c>
      <c r="O21" s="66">
        <v>962</v>
      </c>
      <c r="P21" s="72">
        <v>920</v>
      </c>
      <c r="Q21" s="72">
        <v>991</v>
      </c>
      <c r="R21" s="114">
        <v>858</v>
      </c>
      <c r="S21" s="118">
        <f>'naiset 2015-2016'!D51</f>
        <v>1382.8</v>
      </c>
      <c r="T21" s="71">
        <f t="shared" si="0"/>
        <v>524.8</v>
      </c>
      <c r="U21" s="73">
        <f t="shared" si="1"/>
        <v>0.6116550116550116</v>
      </c>
    </row>
  </sheetData>
  <sheetProtection/>
  <mergeCells count="1">
    <mergeCell ref="A1:U1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5"/>
  <ignoredErrors>
    <ignoredError sqref="P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 Jokinen</dc:creator>
  <cp:keywords/>
  <dc:description/>
  <cp:lastModifiedBy>a b</cp:lastModifiedBy>
  <cp:lastPrinted>2016-05-03T06:56:45Z</cp:lastPrinted>
  <dcterms:created xsi:type="dcterms:W3CDTF">2009-01-20T07:02:56Z</dcterms:created>
  <dcterms:modified xsi:type="dcterms:W3CDTF">2016-05-03T08:46:16Z</dcterms:modified>
  <cp:category/>
  <cp:version/>
  <cp:contentType/>
  <cp:contentStatus/>
</cp:coreProperties>
</file>